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495" windowHeight="8190" tabRatio="393" activeTab="0"/>
  </bookViews>
  <sheets>
    <sheet name="Задвижки" sheetId="1" r:id="rId1"/>
    <sheet name="Затворы, Фильтры, Ковера" sheetId="2" r:id="rId2"/>
  </sheets>
  <definedNames>
    <definedName name="_xlnm.Print_Area" localSheetId="1">'Затворы, Фильтры, Ковера'!$A$1:$N$63</definedName>
  </definedNames>
  <calcPr fullCalcOnLoad="1"/>
</workbook>
</file>

<file path=xl/sharedStrings.xml><?xml version="1.0" encoding="utf-8"?>
<sst xmlns="http://schemas.openxmlformats.org/spreadsheetml/2006/main" count="117" uniqueCount="56">
  <si>
    <t>Размер партии</t>
  </si>
  <si>
    <t>до 100 тыс. руб</t>
  </si>
  <si>
    <t>свыше 100 тыс. руб</t>
  </si>
  <si>
    <t>Наименование</t>
  </si>
  <si>
    <t>Ду</t>
  </si>
  <si>
    <t>Масса,
кг</t>
  </si>
  <si>
    <t>Розница</t>
  </si>
  <si>
    <t>Опт</t>
  </si>
  <si>
    <t>Цена без НДС</t>
  </si>
  <si>
    <t>Цена с
 НДС</t>
  </si>
  <si>
    <t>Цена с НДС</t>
  </si>
  <si>
    <r>
      <t>Задвижка 30ч6бк</t>
    </r>
    <r>
      <rPr>
        <b/>
        <sz val="14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(аналог 31ч17бк)
</t>
    </r>
    <r>
      <rPr>
        <b/>
        <sz val="10"/>
        <rFont val="Times New Roman"/>
        <family val="1"/>
      </rPr>
      <t xml:space="preserve">Давление до PN 1,6 Мпа (16 атм)
</t>
    </r>
    <r>
      <rPr>
        <sz val="10"/>
        <rFont val="Times New Roman"/>
        <family val="1"/>
      </rPr>
      <t xml:space="preserve">Рабочая среда:
● вода - температура рабочей среды +115 </t>
    </r>
    <r>
      <rPr>
        <b/>
        <vertAlign val="superscript"/>
        <sz val="10"/>
        <color indexed="8"/>
        <rFont val="Times New Roman"/>
        <family val="1"/>
      </rPr>
      <t xml:space="preserve">0 </t>
    </r>
    <r>
      <rPr>
        <sz val="10"/>
        <rFont val="Times New Roman"/>
        <family val="1"/>
      </rPr>
      <t xml:space="preserve">С;
</t>
    </r>
    <r>
      <rPr>
        <sz val="10"/>
        <color indexed="8"/>
        <rFont val="Times New Roman"/>
        <family val="1"/>
      </rPr>
      <t xml:space="preserve">● </t>
    </r>
    <r>
      <rPr>
        <sz val="10"/>
        <rFont val="Times New Roman"/>
        <family val="1"/>
      </rPr>
      <t xml:space="preserve">масло, нефть – темп. рабочей среды +90 </t>
    </r>
    <r>
      <rPr>
        <b/>
        <vertAlign val="superscript"/>
        <sz val="10"/>
        <color indexed="8"/>
        <rFont val="Times New Roman"/>
        <family val="1"/>
      </rPr>
      <t xml:space="preserve">0 </t>
    </r>
    <r>
      <rPr>
        <sz val="10"/>
        <rFont val="Times New Roman"/>
        <family val="1"/>
      </rPr>
      <t>С
Класс герметичности «Д» по ГОСТ 54808</t>
    </r>
  </si>
  <si>
    <r>
      <t xml:space="preserve">    </t>
    </r>
    <r>
      <rPr>
        <b/>
        <u val="single"/>
        <sz val="14"/>
        <rFont val="Times New Roman"/>
        <family val="1"/>
      </rPr>
      <t xml:space="preserve"> Задвижка 30ч7бк</t>
    </r>
    <r>
      <rPr>
        <b/>
        <sz val="13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(аналог 31ч17бк1)
</t>
    </r>
    <r>
      <rPr>
        <b/>
        <sz val="10"/>
        <rFont val="Times New Roman"/>
        <family val="1"/>
      </rPr>
      <t>Давление  PN 0,6Мпа (6 атм)</t>
    </r>
    <r>
      <rPr>
        <sz val="10"/>
        <rFont val="Times New Roman"/>
        <family val="1"/>
      </rPr>
      <t xml:space="preserve"> 
Рабочая среда: воздух
Температура рабочей среды +100 </t>
    </r>
    <r>
      <rPr>
        <b/>
        <vertAlign val="superscript"/>
        <sz val="10"/>
        <color indexed="8"/>
        <rFont val="Times New Roman"/>
        <family val="1"/>
      </rPr>
      <t>0</t>
    </r>
    <r>
      <rPr>
        <sz val="10"/>
        <rFont val="Times New Roman"/>
        <family val="1"/>
      </rPr>
      <t xml:space="preserve"> С
 Класс герметичности «А» по ГОСТ 54808 </t>
    </r>
  </si>
  <si>
    <r>
      <t xml:space="preserve">Задвижка 30ч6бр </t>
    </r>
    <r>
      <rPr>
        <sz val="11"/>
        <rFont val="Times New Roman"/>
        <family val="1"/>
      </rPr>
      <t xml:space="preserve">(аналог 31ч6бр) 
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Давление до PN 1,6Мпа (16 атм)
</t>
    </r>
    <r>
      <rPr>
        <sz val="10"/>
        <rFont val="Times New Roman"/>
        <family val="1"/>
      </rPr>
      <t xml:space="preserve">Рабочая среда : вода, пар 
 Температура рабочей среды +225 </t>
    </r>
    <r>
      <rPr>
        <b/>
        <vertAlign val="superscript"/>
        <sz val="10"/>
        <color indexed="8"/>
        <rFont val="Times New Roman"/>
        <family val="1"/>
      </rPr>
      <t>0</t>
    </r>
    <r>
      <rPr>
        <sz val="10"/>
        <rFont val="Times New Roman"/>
        <family val="1"/>
      </rPr>
      <t xml:space="preserve"> С 
Класс герметичности </t>
    </r>
    <r>
      <rPr>
        <sz val="10"/>
        <color indexed="8"/>
        <rFont val="Times New Roman"/>
        <family val="1"/>
      </rPr>
      <t>«Д»</t>
    </r>
    <r>
      <rPr>
        <b/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по ГОСТ 54808
</t>
    </r>
  </si>
  <si>
    <r>
      <t xml:space="preserve">   *</t>
    </r>
    <r>
      <rPr>
        <sz val="10"/>
        <rFont val="Times New Roman"/>
        <family val="1"/>
      </rPr>
      <t>200</t>
    </r>
  </si>
  <si>
    <r>
      <t xml:space="preserve"> **</t>
    </r>
    <r>
      <rPr>
        <sz val="10"/>
        <rFont val="Times New Roman"/>
        <family val="1"/>
      </rPr>
      <t>250</t>
    </r>
  </si>
  <si>
    <r>
      <t xml:space="preserve"> **</t>
    </r>
    <r>
      <rPr>
        <sz val="10"/>
        <rFont val="Times New Roman"/>
        <family val="1"/>
      </rPr>
      <t>300</t>
    </r>
  </si>
  <si>
    <t>Задвижки чугунные параллельные двухдисковые под эл. привод</t>
  </si>
  <si>
    <r>
      <t xml:space="preserve">Задвижка 30ч 906бр 
под электропривод
</t>
    </r>
    <r>
      <rPr>
        <sz val="10"/>
        <color indexed="8"/>
        <rFont val="Times New Roman"/>
        <family val="1"/>
      </rPr>
      <t xml:space="preserve">Давление до PN 1,6 Мпа (16 атм)
Рабочая среда: вода, пар
Температура рабочей среды +225 </t>
    </r>
    <r>
      <rPr>
        <b/>
        <vertAlign val="superscript"/>
        <sz val="10"/>
        <color indexed="8"/>
        <rFont val="Times New Roman"/>
        <family val="1"/>
      </rPr>
      <t>0</t>
    </r>
    <r>
      <rPr>
        <sz val="10"/>
        <color indexed="8"/>
        <rFont val="Times New Roman"/>
        <family val="1"/>
      </rPr>
      <t xml:space="preserve"> С
Класс герметичности «Д» по ГОСТ 54808
</t>
    </r>
  </si>
  <si>
    <t xml:space="preserve"> **250</t>
  </si>
  <si>
    <t xml:space="preserve"> **300</t>
  </si>
  <si>
    <t>Тип привода и цены 
уточняйте у менеджеров</t>
  </si>
  <si>
    <t>** Ду 250-Ду300 выпускаются только на давление PN 1,0 Мпа(10атм)</t>
  </si>
  <si>
    <t xml:space="preserve"> *Ду 200 PN 16 — ответные фланцы с 12 отверстиями
  Ду 200 PN 10 — ответные фланцы с 8 отверстиями</t>
  </si>
  <si>
    <t>(оговаривается при заказе)</t>
  </si>
  <si>
    <t>масса,
Кг</t>
  </si>
  <si>
    <t>До 50 тыс.руб.</t>
  </si>
  <si>
    <t>Свыше 50 тыс.руб.</t>
  </si>
  <si>
    <t>Масса, кг</t>
  </si>
  <si>
    <r>
      <t>*</t>
    </r>
    <r>
      <rPr>
        <sz val="10"/>
        <rFont val="Times New Roman"/>
        <family val="1"/>
      </rPr>
      <t>200</t>
    </r>
  </si>
  <si>
    <r>
      <t>*</t>
    </r>
    <r>
      <rPr>
        <sz val="10"/>
        <rFont val="Times New Roman"/>
        <family val="1"/>
      </rPr>
      <t>250</t>
    </r>
  </si>
  <si>
    <t>Ковер чугунный газовый</t>
  </si>
  <si>
    <t>малый</t>
  </si>
  <si>
    <t>большой</t>
  </si>
  <si>
    <t xml:space="preserve"> * Ду 200-Ду250 выпускаются только на давление PN 1,0 Мпа(10атм)</t>
  </si>
  <si>
    <t>Мы дорожим репутацией завода, интересы покупателя для нас превыше всего.
Качество продукции, четкое соблюдение обязательств-основные принципы работы предприятия.</t>
  </si>
  <si>
    <r>
      <t xml:space="preserve">Задвижка 30ч39р 
</t>
    </r>
    <r>
      <rPr>
        <b/>
        <sz val="14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Давление до PN 1,6Мпа (16 атм)
</t>
    </r>
    <r>
      <rPr>
        <sz val="10"/>
        <rFont val="Times New Roman"/>
        <family val="1"/>
      </rPr>
      <t xml:space="preserve">Рабочая среда : вода, воздух 
 Температура рабочей среды до +115 </t>
    </r>
    <r>
      <rPr>
        <vertAlign val="superscript"/>
        <sz val="10"/>
        <rFont val="Times New Roman"/>
        <family val="1"/>
      </rPr>
      <t xml:space="preserve">0 </t>
    </r>
    <r>
      <rPr>
        <sz val="10"/>
        <rFont val="Times New Roman"/>
        <family val="1"/>
      </rPr>
      <t>С 
Класс герметичности «А» по ГОСТ 54808</t>
    </r>
  </si>
  <si>
    <r>
      <t>*</t>
    </r>
    <r>
      <rPr>
        <sz val="10"/>
        <rFont val="Times New Roman"/>
        <family val="1"/>
      </rPr>
      <t>250
PN 1,0 Мпа</t>
    </r>
  </si>
  <si>
    <t>300
PN 1,6 Мпа</t>
  </si>
  <si>
    <t>Затворы чугунные поворотные дисковые</t>
  </si>
  <si>
    <r>
      <rPr>
        <b/>
        <u val="single"/>
        <sz val="14"/>
        <rFont val="Times New Roman"/>
        <family val="1"/>
      </rPr>
      <t>Затвор 32ч1р</t>
    </r>
    <r>
      <rPr>
        <b/>
        <sz val="14"/>
        <rFont val="Times New Roman"/>
        <family val="1"/>
      </rPr>
      <t xml:space="preserve">
</t>
    </r>
    <r>
      <rPr>
        <sz val="10"/>
        <rFont val="Times New Roman"/>
        <family val="1"/>
      </rPr>
      <t xml:space="preserve">Давление </t>
    </r>
    <r>
      <rPr>
        <b/>
        <sz val="10"/>
        <rFont val="Times New Roman"/>
        <family val="1"/>
      </rPr>
      <t xml:space="preserve">PN 1,6МПа*
</t>
    </r>
    <r>
      <rPr>
        <sz val="10"/>
        <rFont val="Times New Roman"/>
        <family val="1"/>
      </rPr>
      <t xml:space="preserve">Рабочая среда: </t>
    </r>
    <r>
      <rPr>
        <b/>
        <sz val="10"/>
        <rFont val="Times New Roman"/>
        <family val="1"/>
      </rPr>
      <t xml:space="preserve">вода при темп. + </t>
    </r>
    <r>
      <rPr>
        <b/>
        <sz val="10"/>
        <color indexed="8"/>
        <rFont val="Times New Roman"/>
        <family val="1"/>
      </rPr>
      <t xml:space="preserve">115 </t>
    </r>
    <r>
      <rPr>
        <b/>
        <vertAlign val="superscript"/>
        <sz val="10"/>
        <color indexed="8"/>
        <rFont val="Times New Roman"/>
        <family val="1"/>
      </rPr>
      <t>0</t>
    </r>
    <r>
      <rPr>
        <b/>
        <sz val="10"/>
        <color indexed="8"/>
        <rFont val="Times New Roman"/>
        <family val="1"/>
      </rPr>
      <t xml:space="preserve"> C
</t>
    </r>
    <r>
      <rPr>
        <sz val="10"/>
        <rFont val="Times New Roman"/>
        <family val="1"/>
      </rPr>
      <t xml:space="preserve">Герметичность затвора по </t>
    </r>
    <r>
      <rPr>
        <b/>
        <sz val="10"/>
        <rFont val="Times New Roman"/>
        <family val="1"/>
      </rPr>
      <t>классу «А»</t>
    </r>
    <r>
      <rPr>
        <sz val="10"/>
        <rFont val="Times New Roman"/>
        <family val="1"/>
      </rPr>
      <t xml:space="preserve">   по ГОСТ 54808
</t>
    </r>
  </si>
  <si>
    <r>
      <rPr>
        <b/>
        <u val="single"/>
        <sz val="13"/>
        <rFont val="Times New Roman"/>
        <family val="1"/>
      </rPr>
      <t>Затвор 32ч901р  под привод</t>
    </r>
    <r>
      <rPr>
        <b/>
        <sz val="13"/>
        <rFont val="Times New Roman"/>
        <family val="1"/>
      </rPr>
      <t xml:space="preserve"> 
</t>
    </r>
    <r>
      <rPr>
        <b/>
        <sz val="10"/>
        <rFont val="Times New Roman"/>
        <family val="1"/>
      </rPr>
      <t xml:space="preserve">Давление PN 1,6МПа*
</t>
    </r>
    <r>
      <rPr>
        <sz val="10"/>
        <rFont val="Times New Roman"/>
        <family val="1"/>
      </rPr>
      <t>Рабочая среда:</t>
    </r>
    <r>
      <rPr>
        <b/>
        <sz val="10"/>
        <rFont val="Times New Roman"/>
        <family val="1"/>
      </rPr>
      <t xml:space="preserve"> вода t +115 </t>
    </r>
    <r>
      <rPr>
        <b/>
        <vertAlign val="superscript"/>
        <sz val="10"/>
        <rFont val="Times New Roman"/>
        <family val="1"/>
      </rPr>
      <t>0</t>
    </r>
    <r>
      <rPr>
        <b/>
        <sz val="10"/>
        <rFont val="Times New Roman"/>
        <family val="1"/>
      </rPr>
      <t xml:space="preserve"> C  
</t>
    </r>
    <r>
      <rPr>
        <sz val="10"/>
        <rFont val="Times New Roman"/>
        <family val="1"/>
      </rPr>
      <t xml:space="preserve">гермет. затвора </t>
    </r>
    <r>
      <rPr>
        <b/>
        <sz val="10"/>
        <rFont val="Times New Roman"/>
        <family val="1"/>
      </rPr>
      <t>по классу "А"</t>
    </r>
    <r>
      <rPr>
        <sz val="10"/>
        <rFont val="Times New Roman"/>
        <family val="1"/>
      </rPr>
      <t xml:space="preserve"> по ГОСТ 54808 
</t>
    </r>
  </si>
  <si>
    <t>Фильтры чугунные сетчатые фланцевые</t>
  </si>
  <si>
    <t>Задвижки чугунные и стальные</t>
  </si>
  <si>
    <t>До 100 тыс.руб.</t>
  </si>
  <si>
    <t>Свыше 100 тыс.руб.</t>
  </si>
  <si>
    <r>
      <rPr>
        <b/>
        <u val="single"/>
        <sz val="14"/>
        <rFont val="Times New Roman"/>
        <family val="1"/>
      </rPr>
      <t xml:space="preserve">
Фильтр с магнитной вставкой ФСМ</t>
    </r>
    <r>
      <rPr>
        <sz val="12"/>
        <rFont val="Times New Roman"/>
        <family val="1"/>
      </rPr>
      <t xml:space="preserve"> 
 </t>
    </r>
    <r>
      <rPr>
        <sz val="10"/>
        <rFont val="Times New Roman"/>
        <family val="1"/>
      </rPr>
      <t xml:space="preserve">Давление </t>
    </r>
    <r>
      <rPr>
        <b/>
        <sz val="10"/>
        <rFont val="Times New Roman"/>
        <family val="1"/>
      </rPr>
      <t>PN 1,6Мпа</t>
    </r>
    <r>
      <rPr>
        <sz val="10"/>
        <rFont val="Times New Roman"/>
        <family val="1"/>
      </rPr>
      <t xml:space="preserve">
Рабочая среда: </t>
    </r>
    <r>
      <rPr>
        <b/>
        <sz val="10"/>
        <rFont val="Times New Roman"/>
        <family val="1"/>
      </rPr>
      <t xml:space="preserve">вода, воздух, пар, нейтральные среды </t>
    </r>
    <r>
      <rPr>
        <sz val="10"/>
        <rFont val="Times New Roman"/>
        <family val="1"/>
      </rPr>
      <t xml:space="preserve">
 Температура рабочей среды </t>
    </r>
    <r>
      <rPr>
        <b/>
        <sz val="10"/>
        <rFont val="Times New Roman"/>
        <family val="1"/>
      </rPr>
      <t xml:space="preserve">+150 </t>
    </r>
    <r>
      <rPr>
        <b/>
        <vertAlign val="superscript"/>
        <sz val="10"/>
        <rFont val="Times New Roman"/>
        <family val="1"/>
      </rPr>
      <t xml:space="preserve">0 </t>
    </r>
    <r>
      <rPr>
        <b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
</t>
    </r>
  </si>
  <si>
    <r>
      <rPr>
        <b/>
        <u val="single"/>
        <sz val="12"/>
        <rFont val="Times New Roman"/>
        <family val="1"/>
      </rPr>
      <t>Затвор 32ч301р  с редуктором</t>
    </r>
    <r>
      <rPr>
        <b/>
        <sz val="12"/>
        <rFont val="Times New Roman"/>
        <family val="1"/>
      </rPr>
      <t xml:space="preserve">
</t>
    </r>
    <r>
      <rPr>
        <sz val="10"/>
        <rFont val="Times New Roman"/>
        <family val="1"/>
      </rPr>
      <t xml:space="preserve">Рабочая среда: </t>
    </r>
    <r>
      <rPr>
        <b/>
        <sz val="10"/>
        <rFont val="Times New Roman"/>
        <family val="1"/>
      </rPr>
      <t xml:space="preserve">вода t +115 </t>
    </r>
    <r>
      <rPr>
        <b/>
        <vertAlign val="superscript"/>
        <sz val="10"/>
        <rFont val="Times New Roman"/>
        <family val="1"/>
      </rPr>
      <t>0</t>
    </r>
    <r>
      <rPr>
        <b/>
        <sz val="10"/>
        <rFont val="Times New Roman"/>
        <family val="1"/>
      </rPr>
      <t xml:space="preserve"> C </t>
    </r>
    <r>
      <rPr>
        <sz val="10"/>
        <rFont val="Times New Roman"/>
        <family val="1"/>
      </rPr>
      <t xml:space="preserve"> 
гермет. затвора по классу "А" по ГОСТ 54808 </t>
    </r>
  </si>
  <si>
    <t>Старая цена без НДС</t>
  </si>
  <si>
    <t>% увеличения</t>
  </si>
  <si>
    <r>
      <rPr>
        <b/>
        <u val="single"/>
        <sz val="14"/>
        <color indexed="8"/>
        <rFont val="Times New Roman"/>
        <family val="1"/>
      </rPr>
      <t>Задвижка 30с41нж</t>
    </r>
    <r>
      <rPr>
        <b/>
        <sz val="14"/>
        <color indexed="8"/>
        <rFont val="Times New Roman"/>
        <family val="1"/>
      </rPr>
      <t xml:space="preserve">  
</t>
    </r>
    <r>
      <rPr>
        <b/>
        <sz val="9"/>
        <color indexed="8"/>
        <rFont val="Times New Roman"/>
        <family val="1"/>
      </rPr>
      <t xml:space="preserve"> Давление до PN 1,6Мпа (16 атм)
</t>
    </r>
    <r>
      <rPr>
        <sz val="10"/>
        <color indexed="8"/>
        <rFont val="Times New Roman"/>
        <family val="1"/>
      </rPr>
      <t xml:space="preserve">Рабочая среда : вода, пар, жидкие нефтепродукты
Температура рабочей среды +450  </t>
    </r>
    <r>
      <rPr>
        <b/>
        <vertAlign val="superscript"/>
        <sz val="10"/>
        <color indexed="8"/>
        <rFont val="Times New Roman"/>
        <family val="1"/>
      </rPr>
      <t>0</t>
    </r>
    <r>
      <rPr>
        <sz val="10"/>
        <color indexed="8"/>
        <rFont val="Times New Roman"/>
        <family val="1"/>
      </rPr>
      <t xml:space="preserve"> С 
Класс герметичности «А» по ГОСТ 54808
</t>
    </r>
  </si>
  <si>
    <t>Отгрузка производится автотранспортной компанией, самовывоз или 20-ти, 24-х тонными конейнерами.</t>
  </si>
  <si>
    <t>Вся продукция сертифицирована. Гарантия качества!</t>
  </si>
  <si>
    <t>01 июня 2020 г.</t>
  </si>
  <si>
    <r>
      <rPr>
        <b/>
        <u val="single"/>
        <sz val="14"/>
        <rFont val="Times New Roman"/>
        <family val="1"/>
      </rPr>
      <t xml:space="preserve">
Фильтр осадочный ФСО</t>
    </r>
    <r>
      <rPr>
        <sz val="12"/>
        <rFont val="Times New Roman"/>
        <family val="1"/>
      </rPr>
      <t xml:space="preserve"> 
 </t>
    </r>
    <r>
      <rPr>
        <sz val="10"/>
        <rFont val="Times New Roman"/>
        <family val="1"/>
      </rPr>
      <t xml:space="preserve">Давление </t>
    </r>
    <r>
      <rPr>
        <b/>
        <sz val="10"/>
        <rFont val="Times New Roman"/>
        <family val="1"/>
      </rPr>
      <t>PN 1,6Мпа</t>
    </r>
    <r>
      <rPr>
        <sz val="10"/>
        <rFont val="Times New Roman"/>
        <family val="1"/>
      </rPr>
      <t xml:space="preserve">
Рабочая среда: </t>
    </r>
    <r>
      <rPr>
        <b/>
        <sz val="10"/>
        <rFont val="Times New Roman"/>
        <family val="1"/>
      </rPr>
      <t xml:space="preserve">вода, воздух, пар, нейтральные среды </t>
    </r>
    <r>
      <rPr>
        <sz val="10"/>
        <rFont val="Times New Roman"/>
        <family val="1"/>
      </rPr>
      <t xml:space="preserve">
 Температура рабочей среды </t>
    </r>
    <r>
      <rPr>
        <b/>
        <sz val="10"/>
        <rFont val="Times New Roman"/>
        <family val="1"/>
      </rPr>
      <t xml:space="preserve">+150 </t>
    </r>
    <r>
      <rPr>
        <b/>
        <vertAlign val="superscript"/>
        <sz val="10"/>
        <rFont val="Times New Roman"/>
        <family val="1"/>
      </rPr>
      <t xml:space="preserve">0 </t>
    </r>
    <r>
      <rPr>
        <b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
</t>
    </r>
  </si>
  <si>
    <t xml:space="preserve">Все задвижки комплектуются с приводами:
"ГЗ Электропривод" г. Москва
 "Тулаэлектропривод" г. Тула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</si>
</sst>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"/>
    <numFmt numFmtId="179" formatCode="#,##0_ ;\-#,##0\ "/>
    <numFmt numFmtId="180" formatCode="#,##0.0_ ;\-#,##0.0\ "/>
    <numFmt numFmtId="181" formatCode="#,##0.00_ ;\-#,##0.00\ "/>
  </numFmts>
  <fonts count="7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b/>
      <sz val="10.5"/>
      <name val="Times New Roman"/>
      <family val="1"/>
    </font>
    <font>
      <b/>
      <u val="single"/>
      <sz val="12"/>
      <name val="Arial Cyr"/>
      <family val="2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vertAlign val="superscript"/>
      <sz val="10"/>
      <name val="Times New Roman"/>
      <family val="1"/>
    </font>
    <font>
      <b/>
      <i/>
      <sz val="10.5"/>
      <name val="Times New Roman"/>
      <family val="1"/>
    </font>
    <font>
      <b/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22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/>
      <top style="hair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2" fontId="1" fillId="0" borderId="0" applyFill="0" applyBorder="0" applyAlignment="0" applyProtection="0"/>
    <xf numFmtId="169" fontId="1" fillId="0" borderId="0" applyFill="0" applyBorder="0" applyAlignment="0" applyProtection="0"/>
    <xf numFmtId="0" fontId="74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172" fontId="1" fillId="0" borderId="0" xfId="60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6" fillId="0" borderId="0" xfId="0" applyFont="1" applyAlignment="1">
      <alignment/>
    </xf>
    <xf numFmtId="0" fontId="0" fillId="0" borderId="0" xfId="0" applyBorder="1" applyAlignment="1">
      <alignment/>
    </xf>
    <xf numFmtId="0" fontId="2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27" xfId="0" applyFont="1" applyBorder="1" applyAlignment="1">
      <alignment vertical="center"/>
    </xf>
    <xf numFmtId="0" fontId="28" fillId="0" borderId="28" xfId="0" applyFont="1" applyBorder="1" applyAlignment="1">
      <alignment vertical="center"/>
    </xf>
    <xf numFmtId="0" fontId="28" fillId="0" borderId="28" xfId="0" applyFont="1" applyBorder="1" applyAlignment="1">
      <alignment horizontal="center" vertical="center"/>
    </xf>
    <xf numFmtId="0" fontId="8" fillId="0" borderId="27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2" fontId="3" fillId="0" borderId="33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14" fillId="0" borderId="34" xfId="0" applyFont="1" applyBorder="1" applyAlignment="1">
      <alignment vertical="center" wrapText="1"/>
    </xf>
    <xf numFmtId="0" fontId="14" fillId="0" borderId="35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2" fillId="0" borderId="36" xfId="0" applyFont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2" fontId="3" fillId="0" borderId="39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2" fontId="3" fillId="0" borderId="41" xfId="0" applyNumberFormat="1" applyFont="1" applyBorder="1" applyAlignment="1">
      <alignment horizontal="center" vertical="center"/>
    </xf>
    <xf numFmtId="2" fontId="3" fillId="0" borderId="42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/>
    </xf>
    <xf numFmtId="2" fontId="2" fillId="0" borderId="38" xfId="0" applyNumberFormat="1" applyFont="1" applyBorder="1" applyAlignment="1">
      <alignment horizontal="center" vertical="center"/>
    </xf>
    <xf numFmtId="2" fontId="2" fillId="0" borderId="44" xfId="0" applyNumberFormat="1" applyFont="1" applyBorder="1" applyAlignment="1">
      <alignment horizontal="center" vertical="center"/>
    </xf>
    <xf numFmtId="2" fontId="2" fillId="0" borderId="36" xfId="0" applyNumberFormat="1" applyFont="1" applyFill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center" vertical="center"/>
    </xf>
    <xf numFmtId="2" fontId="3" fillId="0" borderId="39" xfId="0" applyNumberFormat="1" applyFont="1" applyFill="1" applyBorder="1" applyAlignment="1">
      <alignment horizontal="center" vertical="center"/>
    </xf>
    <xf numFmtId="4" fontId="13" fillId="0" borderId="38" xfId="0" applyNumberFormat="1" applyFont="1" applyFill="1" applyBorder="1" applyAlignment="1">
      <alignment horizontal="center" vertical="center" wrapText="1"/>
    </xf>
    <xf numFmtId="4" fontId="20" fillId="0" borderId="39" xfId="0" applyNumberFormat="1" applyFont="1" applyFill="1" applyBorder="1" applyAlignment="1">
      <alignment horizontal="center" vertical="center" wrapText="1"/>
    </xf>
    <xf numFmtId="2" fontId="2" fillId="34" borderId="38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2" fontId="2" fillId="0" borderId="38" xfId="0" applyNumberFormat="1" applyFont="1" applyBorder="1" applyAlignment="1">
      <alignment horizontal="center" vertical="center" wrapText="1"/>
    </xf>
    <xf numFmtId="2" fontId="3" fillId="0" borderId="46" xfId="0" applyNumberFormat="1" applyFont="1" applyBorder="1" applyAlignment="1">
      <alignment horizontal="center" vertical="center"/>
    </xf>
    <xf numFmtId="2" fontId="2" fillId="0" borderId="44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2" fontId="2" fillId="0" borderId="48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49" xfId="0" applyNumberFormat="1" applyFont="1" applyBorder="1" applyAlignment="1">
      <alignment horizontal="center" vertical="center" wrapText="1"/>
    </xf>
    <xf numFmtId="2" fontId="3" fillId="0" borderId="37" xfId="0" applyNumberFormat="1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2" fontId="3" fillId="0" borderId="51" xfId="0" applyNumberFormat="1" applyFont="1" applyBorder="1" applyAlignment="1">
      <alignment horizontal="center" vertical="center" wrapText="1"/>
    </xf>
    <xf numFmtId="2" fontId="2" fillId="0" borderId="52" xfId="0" applyNumberFormat="1" applyFont="1" applyBorder="1" applyAlignment="1">
      <alignment horizontal="center" vertical="center" wrapText="1"/>
    </xf>
    <xf numFmtId="2" fontId="3" fillId="0" borderId="39" xfId="0" applyNumberFormat="1" applyFont="1" applyBorder="1" applyAlignment="1">
      <alignment horizontal="center" vertical="center" wrapText="1"/>
    </xf>
    <xf numFmtId="2" fontId="2" fillId="0" borderId="53" xfId="0" applyNumberFormat="1" applyFont="1" applyBorder="1" applyAlignment="1">
      <alignment horizontal="center" vertical="center" wrapText="1"/>
    </xf>
    <xf numFmtId="2" fontId="2" fillId="0" borderId="54" xfId="0" applyNumberFormat="1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2" fontId="2" fillId="0" borderId="58" xfId="0" applyNumberFormat="1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4" fontId="13" fillId="0" borderId="60" xfId="0" applyNumberFormat="1" applyFont="1" applyFill="1" applyBorder="1" applyAlignment="1">
      <alignment horizontal="center" vertical="center" wrapText="1"/>
    </xf>
    <xf numFmtId="2" fontId="2" fillId="0" borderId="52" xfId="0" applyNumberFormat="1" applyFont="1" applyFill="1" applyBorder="1" applyAlignment="1">
      <alignment horizontal="center" vertical="center"/>
    </xf>
    <xf numFmtId="2" fontId="2" fillId="0" borderId="49" xfId="0" applyNumberFormat="1" applyFont="1" applyFill="1" applyBorder="1" applyAlignment="1">
      <alignment horizontal="center" vertical="center"/>
    </xf>
    <xf numFmtId="2" fontId="2" fillId="0" borderId="48" xfId="0" applyNumberFormat="1" applyFont="1" applyFill="1" applyBorder="1" applyAlignment="1">
      <alignment horizontal="center" vertical="center"/>
    </xf>
    <xf numFmtId="2" fontId="2" fillId="0" borderId="61" xfId="0" applyNumberFormat="1" applyFont="1" applyFill="1" applyBorder="1" applyAlignment="1">
      <alignment horizontal="center" vertical="center"/>
    </xf>
    <xf numFmtId="2" fontId="2" fillId="0" borderId="61" xfId="0" applyNumberFormat="1" applyFont="1" applyBorder="1" applyAlignment="1">
      <alignment horizontal="center" vertical="center"/>
    </xf>
    <xf numFmtId="2" fontId="2" fillId="0" borderId="62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2" fillId="0" borderId="52" xfId="0" applyNumberFormat="1" applyFont="1" applyBorder="1" applyAlignment="1">
      <alignment horizontal="center" vertical="center" wrapText="1"/>
    </xf>
    <xf numFmtId="172" fontId="2" fillId="35" borderId="52" xfId="60" applyFont="1" applyFill="1" applyBorder="1" applyAlignment="1" applyProtection="1">
      <alignment horizontal="left" vertical="top" wrapText="1"/>
      <protection/>
    </xf>
    <xf numFmtId="2" fontId="2" fillId="0" borderId="52" xfId="0" applyNumberFormat="1" applyFont="1" applyBorder="1" applyAlignment="1">
      <alignment horizontal="center" vertical="center"/>
    </xf>
    <xf numFmtId="2" fontId="2" fillId="0" borderId="48" xfId="0" applyNumberFormat="1" applyFont="1" applyBorder="1" applyAlignment="1">
      <alignment horizontal="center" vertical="center" wrapText="1"/>
    </xf>
    <xf numFmtId="172" fontId="2" fillId="35" borderId="49" xfId="60" applyFont="1" applyFill="1" applyBorder="1" applyAlignment="1" applyProtection="1">
      <alignment horizontal="left" vertical="top" wrapText="1"/>
      <protection/>
    </xf>
    <xf numFmtId="2" fontId="3" fillId="0" borderId="63" xfId="0" applyNumberFormat="1" applyFont="1" applyBorder="1" applyAlignment="1">
      <alignment horizontal="center" vertical="center"/>
    </xf>
    <xf numFmtId="2" fontId="2" fillId="0" borderId="48" xfId="0" applyNumberFormat="1" applyFont="1" applyBorder="1" applyAlignment="1">
      <alignment horizontal="center" vertical="center"/>
    </xf>
    <xf numFmtId="172" fontId="2" fillId="35" borderId="48" xfId="60" applyFont="1" applyFill="1" applyBorder="1" applyAlignment="1" applyProtection="1">
      <alignment horizontal="left" vertical="top" wrapText="1"/>
      <protection/>
    </xf>
    <xf numFmtId="2" fontId="2" fillId="0" borderId="55" xfId="0" applyNumberFormat="1" applyFont="1" applyFill="1" applyBorder="1" applyAlignment="1">
      <alignment horizontal="center" vertical="center"/>
    </xf>
    <xf numFmtId="2" fontId="2" fillId="0" borderId="44" xfId="0" applyNumberFormat="1" applyFont="1" applyBorder="1" applyAlignment="1">
      <alignment horizontal="center"/>
    </xf>
    <xf numFmtId="2" fontId="2" fillId="0" borderId="64" xfId="0" applyNumberFormat="1" applyFont="1" applyFill="1" applyBorder="1" applyAlignment="1">
      <alignment horizontal="center" vertical="center"/>
    </xf>
    <xf numFmtId="2" fontId="2" fillId="0" borderId="50" xfId="0" applyNumberFormat="1" applyFont="1" applyFill="1" applyBorder="1" applyAlignment="1">
      <alignment horizontal="center" vertical="center"/>
    </xf>
    <xf numFmtId="2" fontId="2" fillId="0" borderId="65" xfId="0" applyNumberFormat="1" applyFont="1" applyFill="1" applyBorder="1" applyAlignment="1">
      <alignment horizontal="center" vertical="center"/>
    </xf>
    <xf numFmtId="2" fontId="3" fillId="0" borderId="66" xfId="0" applyNumberFormat="1" applyFont="1" applyFill="1" applyBorder="1" applyAlignment="1">
      <alignment horizontal="center" vertical="center"/>
    </xf>
    <xf numFmtId="2" fontId="2" fillId="0" borderId="67" xfId="0" applyNumberFormat="1" applyFont="1" applyFill="1" applyBorder="1" applyAlignment="1">
      <alignment horizontal="center" vertical="center"/>
    </xf>
    <xf numFmtId="0" fontId="9" fillId="0" borderId="68" xfId="0" applyFont="1" applyBorder="1" applyAlignment="1">
      <alignment horizontal="center" vertical="center" wrapText="1"/>
    </xf>
    <xf numFmtId="2" fontId="2" fillId="0" borderId="49" xfId="0" applyNumberFormat="1" applyFont="1" applyBorder="1" applyAlignment="1">
      <alignment horizontal="center" vertical="center"/>
    </xf>
    <xf numFmtId="2" fontId="3" fillId="0" borderId="47" xfId="0" applyNumberFormat="1" applyFont="1" applyBorder="1" applyAlignment="1">
      <alignment horizontal="center" vertical="center"/>
    </xf>
    <xf numFmtId="172" fontId="2" fillId="35" borderId="36" xfId="60" applyFont="1" applyFill="1" applyBorder="1" applyAlignment="1" applyProtection="1">
      <alignment horizontal="left" vertical="top" wrapText="1"/>
      <protection/>
    </xf>
    <xf numFmtId="172" fontId="2" fillId="35" borderId="38" xfId="60" applyFont="1" applyFill="1" applyBorder="1" applyAlignment="1" applyProtection="1">
      <alignment horizontal="left" vertical="top" wrapText="1"/>
      <protection/>
    </xf>
    <xf numFmtId="171" fontId="0" fillId="0" borderId="0" xfId="0" applyNumberFormat="1" applyAlignment="1">
      <alignment/>
    </xf>
    <xf numFmtId="4" fontId="13" fillId="0" borderId="52" xfId="0" applyNumberFormat="1" applyFont="1" applyFill="1" applyBorder="1" applyAlignment="1">
      <alignment horizontal="center" vertical="center" wrapText="1"/>
    </xf>
    <xf numFmtId="2" fontId="3" fillId="0" borderId="51" xfId="0" applyNumberFormat="1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left" vertical="center"/>
    </xf>
    <xf numFmtId="0" fontId="2" fillId="0" borderId="72" xfId="0" applyFont="1" applyFill="1" applyBorder="1" applyAlignment="1">
      <alignment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 wrapText="1"/>
    </xf>
    <xf numFmtId="2" fontId="2" fillId="0" borderId="64" xfId="0" applyNumberFormat="1" applyFont="1" applyBorder="1" applyAlignment="1">
      <alignment horizontal="center" vertical="center" wrapText="1"/>
    </xf>
    <xf numFmtId="2" fontId="2" fillId="0" borderId="65" xfId="0" applyNumberFormat="1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/>
    </xf>
    <xf numFmtId="2" fontId="2" fillId="0" borderId="76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77" xfId="0" applyNumberFormat="1" applyFont="1" applyBorder="1" applyAlignment="1">
      <alignment horizontal="center" vertical="center" wrapText="1"/>
    </xf>
    <xf numFmtId="2" fontId="2" fillId="0" borderId="78" xfId="0" applyNumberFormat="1" applyFont="1" applyBorder="1" applyAlignment="1">
      <alignment horizontal="center" vertical="center" wrapText="1"/>
    </xf>
    <xf numFmtId="2" fontId="2" fillId="0" borderId="79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 wrapText="1"/>
    </xf>
    <xf numFmtId="2" fontId="2" fillId="0" borderId="52" xfId="0" applyNumberFormat="1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4" fontId="20" fillId="0" borderId="79" xfId="0" applyNumberFormat="1" applyFont="1" applyFill="1" applyBorder="1" applyAlignment="1">
      <alignment horizontal="center" vertical="center" wrapText="1"/>
    </xf>
    <xf numFmtId="2" fontId="3" fillId="0" borderId="47" xfId="0" applyNumberFormat="1" applyFont="1" applyBorder="1" applyAlignment="1">
      <alignment horizontal="center"/>
    </xf>
    <xf numFmtId="2" fontId="3" fillId="0" borderId="88" xfId="0" applyNumberFormat="1" applyFont="1" applyBorder="1" applyAlignment="1">
      <alignment horizontal="center" vertical="center"/>
    </xf>
    <xf numFmtId="2" fontId="3" fillId="0" borderId="89" xfId="0" applyNumberFormat="1" applyFont="1" applyBorder="1" applyAlignment="1">
      <alignment horizontal="center" vertical="center"/>
    </xf>
    <xf numFmtId="2" fontId="3" fillId="0" borderId="90" xfId="0" applyNumberFormat="1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 wrapText="1"/>
    </xf>
    <xf numFmtId="0" fontId="9" fillId="0" borderId="92" xfId="0" applyFont="1" applyBorder="1" applyAlignment="1">
      <alignment horizontal="center" vertical="center" wrapText="1"/>
    </xf>
    <xf numFmtId="0" fontId="9" fillId="0" borderId="93" xfId="0" applyFont="1" applyBorder="1" applyAlignment="1">
      <alignment horizontal="center" vertical="center" wrapText="1"/>
    </xf>
    <xf numFmtId="2" fontId="3" fillId="0" borderId="94" xfId="0" applyNumberFormat="1" applyFont="1" applyBorder="1" applyAlignment="1">
      <alignment horizontal="center" vertical="center"/>
    </xf>
    <xf numFmtId="0" fontId="23" fillId="0" borderId="95" xfId="0" applyFont="1" applyBorder="1" applyAlignment="1">
      <alignment horizontal="center" wrapText="1"/>
    </xf>
    <xf numFmtId="0" fontId="9" fillId="0" borderId="96" xfId="0" applyFont="1" applyBorder="1" applyAlignment="1">
      <alignment horizontal="center" vertical="center" wrapText="1"/>
    </xf>
    <xf numFmtId="0" fontId="23" fillId="0" borderId="97" xfId="0" applyFont="1" applyBorder="1" applyAlignment="1">
      <alignment horizontal="center" wrapText="1"/>
    </xf>
    <xf numFmtId="2" fontId="2" fillId="0" borderId="98" xfId="0" applyNumberFormat="1" applyFont="1" applyBorder="1" applyAlignment="1">
      <alignment horizontal="center" vertical="center"/>
    </xf>
    <xf numFmtId="2" fontId="3" fillId="0" borderId="99" xfId="0" applyNumberFormat="1" applyFont="1" applyBorder="1" applyAlignment="1">
      <alignment horizontal="center" vertical="center"/>
    </xf>
    <xf numFmtId="0" fontId="23" fillId="0" borderId="100" xfId="0" applyFont="1" applyBorder="1" applyAlignment="1">
      <alignment horizontal="center" wrapText="1"/>
    </xf>
    <xf numFmtId="0" fontId="23" fillId="0" borderId="101" xfId="0" applyFont="1" applyBorder="1" applyAlignment="1">
      <alignment horizontal="center" wrapText="1"/>
    </xf>
    <xf numFmtId="0" fontId="23" fillId="0" borderId="102" xfId="0" applyFont="1" applyBorder="1" applyAlignment="1">
      <alignment horizontal="center" wrapText="1"/>
    </xf>
    <xf numFmtId="2" fontId="2" fillId="0" borderId="103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76" xfId="0" applyNumberFormat="1" applyFont="1" applyBorder="1" applyAlignment="1">
      <alignment horizontal="center" vertical="center"/>
    </xf>
    <xf numFmtId="2" fontId="2" fillId="0" borderId="36" xfId="0" applyNumberFormat="1" applyFont="1" applyBorder="1" applyAlignment="1">
      <alignment horizontal="center" vertical="center"/>
    </xf>
    <xf numFmtId="2" fontId="2" fillId="0" borderId="49" xfId="0" applyNumberFormat="1" applyFont="1" applyBorder="1" applyAlignment="1">
      <alignment horizontal="center" vertical="center"/>
    </xf>
    <xf numFmtId="2" fontId="2" fillId="0" borderId="104" xfId="0" applyNumberFormat="1" applyFont="1" applyBorder="1" applyAlignment="1">
      <alignment horizontal="center" vertical="center"/>
    </xf>
    <xf numFmtId="2" fontId="3" fillId="0" borderId="105" xfId="0" applyNumberFormat="1" applyFont="1" applyBorder="1" applyAlignment="1">
      <alignment horizontal="center" vertical="center"/>
    </xf>
    <xf numFmtId="2" fontId="2" fillId="0" borderId="38" xfId="0" applyNumberFormat="1" applyFont="1" applyBorder="1" applyAlignment="1">
      <alignment horizontal="center" vertical="center"/>
    </xf>
    <xf numFmtId="2" fontId="3" fillId="0" borderId="84" xfId="0" applyNumberFormat="1" applyFont="1" applyBorder="1" applyAlignment="1">
      <alignment horizontal="center" vertical="center"/>
    </xf>
    <xf numFmtId="2" fontId="2" fillId="0" borderId="44" xfId="0" applyNumberFormat="1" applyFont="1" applyBorder="1" applyAlignment="1">
      <alignment horizontal="center" vertical="center"/>
    </xf>
    <xf numFmtId="2" fontId="2" fillId="0" borderId="48" xfId="0" applyNumberFormat="1" applyFont="1" applyBorder="1" applyAlignment="1">
      <alignment horizontal="center" vertical="center"/>
    </xf>
    <xf numFmtId="2" fontId="2" fillId="0" borderId="106" xfId="0" applyNumberFormat="1" applyFont="1" applyBorder="1" applyAlignment="1">
      <alignment horizontal="center" vertical="center"/>
    </xf>
    <xf numFmtId="2" fontId="3" fillId="0" borderId="87" xfId="0" applyNumberFormat="1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 wrapText="1"/>
    </xf>
    <xf numFmtId="0" fontId="15" fillId="0" borderId="77" xfId="0" applyFont="1" applyBorder="1" applyAlignment="1">
      <alignment horizontal="center" vertical="center" wrapText="1"/>
    </xf>
    <xf numFmtId="0" fontId="15" fillId="0" borderId="78" xfId="0" applyFont="1" applyBorder="1" applyAlignment="1">
      <alignment horizontal="center" vertical="center" wrapText="1"/>
    </xf>
    <xf numFmtId="2" fontId="2" fillId="0" borderId="107" xfId="0" applyNumberFormat="1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 wrapText="1"/>
    </xf>
    <xf numFmtId="2" fontId="2" fillId="0" borderId="108" xfId="0" applyNumberFormat="1" applyFont="1" applyBorder="1" applyAlignment="1">
      <alignment horizontal="center" vertical="center"/>
    </xf>
    <xf numFmtId="2" fontId="2" fillId="0" borderId="71" xfId="0" applyNumberFormat="1" applyFont="1" applyBorder="1" applyAlignment="1">
      <alignment horizontal="center" vertical="center"/>
    </xf>
    <xf numFmtId="2" fontId="2" fillId="0" borderId="109" xfId="0" applyNumberFormat="1" applyFont="1" applyBorder="1" applyAlignment="1">
      <alignment horizontal="center" vertical="center"/>
    </xf>
    <xf numFmtId="2" fontId="3" fillId="0" borderId="110" xfId="0" applyNumberFormat="1" applyFont="1" applyBorder="1" applyAlignment="1">
      <alignment horizontal="center" vertical="center"/>
    </xf>
    <xf numFmtId="0" fontId="15" fillId="0" borderId="111" xfId="0" applyFont="1" applyBorder="1" applyAlignment="1">
      <alignment horizontal="center" vertical="center" wrapText="1"/>
    </xf>
    <xf numFmtId="0" fontId="15" fillId="0" borderId="112" xfId="0" applyFont="1" applyBorder="1" applyAlignment="1">
      <alignment horizontal="center" vertical="center" wrapText="1"/>
    </xf>
    <xf numFmtId="2" fontId="3" fillId="0" borderId="37" xfId="0" applyNumberFormat="1" applyFont="1" applyBorder="1" applyAlignment="1">
      <alignment horizontal="center" vertical="center" wrapText="1"/>
    </xf>
    <xf numFmtId="2" fontId="2" fillId="0" borderId="44" xfId="0" applyNumberFormat="1" applyFont="1" applyBorder="1" applyAlignment="1">
      <alignment horizontal="center" vertical="center" wrapText="1"/>
    </xf>
    <xf numFmtId="2" fontId="2" fillId="0" borderId="113" xfId="0" applyNumberFormat="1" applyFont="1" applyBorder="1" applyAlignment="1">
      <alignment horizontal="center" vertical="center" wrapText="1"/>
    </xf>
    <xf numFmtId="2" fontId="3" fillId="0" borderId="47" xfId="0" applyNumberFormat="1" applyFont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center" wrapText="1"/>
    </xf>
    <xf numFmtId="2" fontId="3" fillId="0" borderId="39" xfId="0" applyNumberFormat="1" applyFont="1" applyBorder="1" applyAlignment="1">
      <alignment horizontal="center" vertical="center" wrapText="1"/>
    </xf>
    <xf numFmtId="172" fontId="2" fillId="35" borderId="44" xfId="60" applyFont="1" applyFill="1" applyBorder="1" applyAlignment="1" applyProtection="1">
      <alignment horizontal="center" vertical="center" wrapText="1"/>
      <protection/>
    </xf>
    <xf numFmtId="172" fontId="2" fillId="35" borderId="48" xfId="60" applyFont="1" applyFill="1" applyBorder="1" applyAlignment="1" applyProtection="1">
      <alignment horizontal="center" vertical="center" wrapText="1"/>
      <protection/>
    </xf>
    <xf numFmtId="4" fontId="13" fillId="0" borderId="65" xfId="0" applyNumberFormat="1" applyFont="1" applyFill="1" applyBorder="1" applyAlignment="1">
      <alignment horizontal="center" vertical="center" wrapText="1"/>
    </xf>
    <xf numFmtId="4" fontId="13" fillId="0" borderId="114" xfId="0" applyNumberFormat="1" applyFont="1" applyFill="1" applyBorder="1" applyAlignment="1">
      <alignment horizontal="center" vertical="center" wrapText="1"/>
    </xf>
    <xf numFmtId="4" fontId="13" fillId="0" borderId="64" xfId="0" applyNumberFormat="1" applyFont="1" applyFill="1" applyBorder="1" applyAlignment="1">
      <alignment horizontal="center" vertical="center" wrapText="1"/>
    </xf>
    <xf numFmtId="4" fontId="20" fillId="0" borderId="115" xfId="0" applyNumberFormat="1" applyFont="1" applyFill="1" applyBorder="1" applyAlignment="1">
      <alignment horizontal="center" vertical="center" wrapText="1"/>
    </xf>
    <xf numFmtId="2" fontId="2" fillId="0" borderId="64" xfId="0" applyNumberFormat="1" applyFont="1" applyBorder="1" applyAlignment="1">
      <alignment horizontal="center" vertical="center"/>
    </xf>
    <xf numFmtId="4" fontId="20" fillId="0" borderId="66" xfId="0" applyNumberFormat="1" applyFont="1" applyFill="1" applyBorder="1" applyAlignment="1">
      <alignment horizontal="center" vertical="center" wrapText="1"/>
    </xf>
    <xf numFmtId="2" fontId="2" fillId="0" borderId="52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2" fontId="2" fillId="0" borderId="38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0" fontId="2" fillId="0" borderId="51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4" fillId="0" borderId="116" xfId="0" applyFont="1" applyBorder="1" applyAlignment="1">
      <alignment horizontal="center"/>
    </xf>
    <xf numFmtId="0" fontId="7" fillId="33" borderId="116" xfId="0" applyFont="1" applyFill="1" applyBorder="1" applyAlignment="1">
      <alignment horizontal="center"/>
    </xf>
    <xf numFmtId="0" fontId="8" fillId="0" borderId="116" xfId="0" applyFont="1" applyBorder="1" applyAlignment="1">
      <alignment/>
    </xf>
    <xf numFmtId="0" fontId="3" fillId="33" borderId="117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118" xfId="0" applyFont="1" applyBorder="1" applyAlignment="1">
      <alignment horizontal="center" vertical="center"/>
    </xf>
    <xf numFmtId="0" fontId="9" fillId="0" borderId="119" xfId="0" applyFont="1" applyBorder="1" applyAlignment="1">
      <alignment horizontal="center" vertical="center" wrapText="1"/>
    </xf>
    <xf numFmtId="0" fontId="3" fillId="0" borderId="120" xfId="0" applyFont="1" applyBorder="1" applyAlignment="1">
      <alignment horizontal="center"/>
    </xf>
    <xf numFmtId="0" fontId="3" fillId="0" borderId="116" xfId="0" applyFont="1" applyBorder="1" applyAlignment="1">
      <alignment horizontal="center"/>
    </xf>
    <xf numFmtId="0" fontId="25" fillId="36" borderId="0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24" fillId="33" borderId="116" xfId="0" applyFont="1" applyFill="1" applyBorder="1" applyAlignment="1">
      <alignment horizontal="center" vertical="top" wrapText="1"/>
    </xf>
    <xf numFmtId="0" fontId="9" fillId="33" borderId="27" xfId="0" applyFont="1" applyFill="1" applyBorder="1" applyAlignment="1">
      <alignment horizontal="center" wrapText="1"/>
    </xf>
    <xf numFmtId="0" fontId="10" fillId="0" borderId="34" xfId="0" applyFont="1" applyBorder="1" applyAlignment="1">
      <alignment horizontal="center" vertical="center" wrapText="1"/>
    </xf>
    <xf numFmtId="0" fontId="11" fillId="0" borderId="116" xfId="0" applyFont="1" applyBorder="1" applyAlignment="1">
      <alignment horizontal="center" vertical="center" wrapText="1"/>
    </xf>
    <xf numFmtId="0" fontId="10" fillId="0" borderId="120" xfId="0" applyFont="1" applyBorder="1" applyAlignment="1">
      <alignment horizontal="center" vertical="center" wrapText="1"/>
    </xf>
    <xf numFmtId="0" fontId="10" fillId="34" borderId="52" xfId="0" applyFont="1" applyFill="1" applyBorder="1" applyAlignment="1">
      <alignment horizontal="center" vertical="center" wrapText="1"/>
    </xf>
    <xf numFmtId="0" fontId="10" fillId="34" borderId="79" xfId="0" applyFont="1" applyFill="1" applyBorder="1" applyAlignment="1">
      <alignment horizontal="center" vertical="center" wrapText="1"/>
    </xf>
    <xf numFmtId="0" fontId="0" fillId="34" borderId="52" xfId="0" applyFill="1" applyBorder="1" applyAlignment="1">
      <alignment horizontal="center" vertical="center" wrapText="1"/>
    </xf>
    <xf numFmtId="0" fontId="0" fillId="34" borderId="79" xfId="0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18" fillId="34" borderId="40" xfId="0" applyFont="1" applyFill="1" applyBorder="1" applyAlignment="1">
      <alignment horizontal="center" vertical="center" wrapText="1"/>
    </xf>
    <xf numFmtId="0" fontId="21" fillId="0" borderId="120" xfId="0" applyFont="1" applyFill="1" applyBorder="1" applyAlignment="1">
      <alignment horizontal="left" vertical="center" wrapText="1"/>
    </xf>
    <xf numFmtId="0" fontId="21" fillId="0" borderId="40" xfId="0" applyFont="1" applyFill="1" applyBorder="1" applyAlignment="1">
      <alignment horizontal="left" vertical="center" wrapText="1"/>
    </xf>
    <xf numFmtId="0" fontId="9" fillId="33" borderId="121" xfId="0" applyFont="1" applyFill="1" applyBorder="1" applyAlignment="1">
      <alignment horizontal="center" vertical="center"/>
    </xf>
    <xf numFmtId="0" fontId="22" fillId="0" borderId="11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/>
    </xf>
    <xf numFmtId="0" fontId="7" fillId="0" borderId="122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 wrapText="1"/>
    </xf>
    <xf numFmtId="0" fontId="23" fillId="0" borderId="124" xfId="0" applyFont="1" applyBorder="1" applyAlignment="1">
      <alignment horizontal="center"/>
    </xf>
    <xf numFmtId="0" fontId="23" fillId="0" borderId="125" xfId="0" applyFont="1" applyBorder="1" applyAlignment="1">
      <alignment horizontal="center"/>
    </xf>
    <xf numFmtId="0" fontId="23" fillId="0" borderId="126" xfId="0" applyFont="1" applyBorder="1" applyAlignment="1">
      <alignment horizontal="center"/>
    </xf>
    <xf numFmtId="0" fontId="23" fillId="0" borderId="121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7" fillId="0" borderId="116" xfId="0" applyFont="1" applyBorder="1" applyAlignment="1">
      <alignment horizontal="center" vertical="center"/>
    </xf>
    <xf numFmtId="0" fontId="23" fillId="0" borderId="127" xfId="0" applyFont="1" applyBorder="1" applyAlignment="1">
      <alignment horizontal="center" vertical="center"/>
    </xf>
    <xf numFmtId="0" fontId="8" fillId="0" borderId="128" xfId="0" applyFont="1" applyBorder="1" applyAlignment="1">
      <alignment horizontal="left" vertical="center" wrapText="1"/>
    </xf>
    <xf numFmtId="0" fontId="8" fillId="0" borderId="73" xfId="0" applyFont="1" applyBorder="1" applyAlignment="1">
      <alignment horizontal="left" vertical="center" wrapText="1"/>
    </xf>
    <xf numFmtId="0" fontId="8" fillId="0" borderId="129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top" wrapText="1"/>
    </xf>
    <xf numFmtId="0" fontId="28" fillId="0" borderId="121" xfId="0" applyFont="1" applyBorder="1" applyAlignment="1">
      <alignment horizontal="center" vertical="center" wrapText="1"/>
    </xf>
    <xf numFmtId="0" fontId="28" fillId="0" borderId="130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2" fillId="0" borderId="130" xfId="0" applyFont="1" applyBorder="1" applyAlignment="1">
      <alignment horizontal="center" vertical="center" wrapText="1"/>
    </xf>
    <xf numFmtId="0" fontId="14" fillId="0" borderId="131" xfId="0" applyFont="1" applyBorder="1" applyAlignment="1">
      <alignment horizontal="center" vertical="center" wrapText="1"/>
    </xf>
    <xf numFmtId="0" fontId="14" fillId="0" borderId="131" xfId="0" applyFont="1" applyBorder="1" applyAlignment="1">
      <alignment horizontal="center" vertical="center" wrapText="1"/>
    </xf>
    <xf numFmtId="0" fontId="27" fillId="0" borderId="132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0" fillId="0" borderId="128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6" fillId="0" borderId="132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4" fontId="3" fillId="0" borderId="133" xfId="0" applyNumberFormat="1" applyFont="1" applyBorder="1" applyAlignment="1">
      <alignment horizontal="center" vertical="center" wrapText="1"/>
    </xf>
    <xf numFmtId="4" fontId="3" fillId="0" borderId="115" xfId="0" applyNumberFormat="1" applyFont="1" applyBorder="1" applyAlignment="1">
      <alignment horizontal="center" vertical="center" wrapText="1"/>
    </xf>
    <xf numFmtId="4" fontId="3" fillId="0" borderId="66" xfId="0" applyNumberFormat="1" applyFont="1" applyBorder="1" applyAlignment="1">
      <alignment horizontal="center" vertical="center" wrapText="1"/>
    </xf>
    <xf numFmtId="4" fontId="2" fillId="0" borderId="44" xfId="0" applyNumberFormat="1" applyFont="1" applyBorder="1" applyAlignment="1">
      <alignment horizontal="center" vertical="center" wrapText="1"/>
    </xf>
    <xf numFmtId="4" fontId="2" fillId="0" borderId="113" xfId="0" applyNumberFormat="1" applyFont="1" applyBorder="1" applyAlignment="1">
      <alignment horizontal="center" vertical="center" wrapText="1"/>
    </xf>
    <xf numFmtId="4" fontId="2" fillId="0" borderId="47" xfId="0" applyNumberFormat="1" applyFont="1" applyBorder="1" applyAlignment="1">
      <alignment horizontal="center" vertical="center" wrapText="1"/>
    </xf>
    <xf numFmtId="4" fontId="3" fillId="0" borderId="113" xfId="0" applyNumberFormat="1" applyFont="1" applyBorder="1" applyAlignment="1">
      <alignment horizontal="center" vertical="center" wrapText="1"/>
    </xf>
    <xf numFmtId="4" fontId="3" fillId="0" borderId="134" xfId="0" applyNumberFormat="1" applyFont="1" applyBorder="1" applyAlignment="1">
      <alignment horizontal="center" vertical="center" wrapText="1"/>
    </xf>
    <xf numFmtId="4" fontId="3" fillId="0" borderId="47" xfId="0" applyNumberFormat="1" applyFont="1" applyBorder="1" applyAlignment="1">
      <alignment horizontal="center" vertical="center" wrapText="1"/>
    </xf>
    <xf numFmtId="4" fontId="2" fillId="0" borderId="36" xfId="0" applyNumberFormat="1" applyFont="1" applyBorder="1" applyAlignment="1">
      <alignment horizontal="center" vertical="center" wrapText="1"/>
    </xf>
    <xf numFmtId="4" fontId="2" fillId="0" borderId="53" xfId="0" applyNumberFormat="1" applyFont="1" applyBorder="1" applyAlignment="1">
      <alignment horizontal="center" vertical="center" wrapText="1"/>
    </xf>
    <xf numFmtId="4" fontId="2" fillId="0" borderId="37" xfId="0" applyNumberFormat="1" applyFont="1" applyBorder="1" applyAlignment="1">
      <alignment horizontal="center" vertical="center" wrapText="1"/>
    </xf>
    <xf numFmtId="0" fontId="9" fillId="33" borderId="117" xfId="0" applyFont="1" applyFill="1" applyBorder="1" applyAlignment="1">
      <alignment horizontal="left" wrapText="1"/>
    </xf>
    <xf numFmtId="0" fontId="3" fillId="0" borderId="116" xfId="0" applyFont="1" applyBorder="1" applyAlignment="1">
      <alignment horizontal="center"/>
    </xf>
    <xf numFmtId="0" fontId="27" fillId="33" borderId="116" xfId="0" applyFont="1" applyFill="1" applyBorder="1" applyAlignment="1">
      <alignment horizontal="center" vertical="center"/>
    </xf>
    <xf numFmtId="0" fontId="3" fillId="33" borderId="120" xfId="0" applyFont="1" applyFill="1" applyBorder="1" applyAlignment="1">
      <alignment horizontal="center" vertical="center"/>
    </xf>
    <xf numFmtId="0" fontId="3" fillId="0" borderId="135" xfId="0" applyFont="1" applyBorder="1" applyAlignment="1">
      <alignment horizontal="center" vertical="center"/>
    </xf>
    <xf numFmtId="0" fontId="3" fillId="0" borderId="136" xfId="0" applyFont="1" applyBorder="1" applyAlignment="1">
      <alignment horizontal="center" vertical="center"/>
    </xf>
    <xf numFmtId="0" fontId="3" fillId="0" borderId="137" xfId="0" applyFont="1" applyBorder="1" applyAlignment="1">
      <alignment horizontal="center" vertical="center"/>
    </xf>
    <xf numFmtId="0" fontId="14" fillId="0" borderId="132" xfId="0" applyFont="1" applyBorder="1" applyAlignment="1">
      <alignment horizontal="center" vertical="center" wrapText="1"/>
    </xf>
    <xf numFmtId="0" fontId="0" fillId="0" borderId="93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138" xfId="0" applyBorder="1" applyAlignment="1">
      <alignment vertical="center" wrapText="1"/>
    </xf>
    <xf numFmtId="0" fontId="0" fillId="0" borderId="128" xfId="0" applyBorder="1" applyAlignment="1">
      <alignment vertical="center" wrapText="1"/>
    </xf>
    <xf numFmtId="0" fontId="0" fillId="0" borderId="129" xfId="0" applyBorder="1" applyAlignment="1">
      <alignment vertical="center" wrapText="1"/>
    </xf>
    <xf numFmtId="0" fontId="2" fillId="0" borderId="139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2" fontId="3" fillId="37" borderId="140" xfId="0" applyNumberFormat="1" applyFont="1" applyFill="1" applyBorder="1" applyAlignment="1">
      <alignment horizontal="center" vertical="center" wrapText="1"/>
    </xf>
    <xf numFmtId="0" fontId="4" fillId="37" borderId="75" xfId="0" applyFont="1" applyFill="1" applyBorder="1" applyAlignment="1">
      <alignment horizontal="center" vertical="center" wrapText="1"/>
    </xf>
    <xf numFmtId="2" fontId="3" fillId="37" borderId="75" xfId="0" applyNumberFormat="1" applyFont="1" applyFill="1" applyBorder="1" applyAlignment="1">
      <alignment horizontal="center" vertical="center" wrapText="1"/>
    </xf>
    <xf numFmtId="2" fontId="3" fillId="37" borderId="102" xfId="0" applyNumberFormat="1" applyFont="1" applyFill="1" applyBorder="1" applyAlignment="1">
      <alignment horizontal="center" vertical="center" wrapText="1"/>
    </xf>
    <xf numFmtId="0" fontId="4" fillId="37" borderId="101" xfId="0" applyFont="1" applyFill="1" applyBorder="1" applyAlignment="1">
      <alignment horizontal="center" vertical="center" wrapText="1"/>
    </xf>
    <xf numFmtId="0" fontId="27" fillId="33" borderId="117" xfId="0" applyFont="1" applyFill="1" applyBorder="1" applyAlignment="1">
      <alignment horizontal="center" vertical="center"/>
    </xf>
    <xf numFmtId="0" fontId="3" fillId="33" borderId="116" xfId="0" applyFont="1" applyFill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28575</xdr:rowOff>
    </xdr:from>
    <xdr:to>
      <xdr:col>13</xdr:col>
      <xdr:colOff>0</xdr:colOff>
      <xdr:row>7</xdr:row>
      <xdr:rowOff>104775</xdr:rowOff>
    </xdr:to>
    <xdr:sp fLocksText="0">
      <xdr:nvSpPr>
        <xdr:cNvPr id="1" name="Текстовое поле 1"/>
        <xdr:cNvSpPr txBox="1">
          <a:spLocks noChangeArrowheads="1"/>
        </xdr:cNvSpPr>
      </xdr:nvSpPr>
      <xdr:spPr>
        <a:xfrm>
          <a:off x="638175" y="666750"/>
          <a:ext cx="77628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Зам.директора по маркетингу: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Крылова Светлана Александровна (83162) 5-10-90, 5-70-90 89601647001@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mail.ru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Инж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енер отд. маркетинга: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Вахурин Юрий Евгеньевич  (83162) 5-36-70, 5-70-90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semlmz@mail.ru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Менеджер отд. маркетинга: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Конанов Алексей Юрьевич  (83162) 5-23-21, 5-70-90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marketlmz@mail.ru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1400175</xdr:colOff>
      <xdr:row>0</xdr:row>
      <xdr:rowOff>0</xdr:rowOff>
    </xdr:from>
    <xdr:to>
      <xdr:col>12</xdr:col>
      <xdr:colOff>285750</xdr:colOff>
      <xdr:row>4</xdr:row>
      <xdr:rowOff>104775</xdr:rowOff>
    </xdr:to>
    <xdr:sp>
      <xdr:nvSpPr>
        <xdr:cNvPr id="2" name="Прямоугольник 2"/>
        <xdr:cNvSpPr>
          <a:spLocks/>
        </xdr:cNvSpPr>
      </xdr:nvSpPr>
      <xdr:spPr>
        <a:xfrm>
          <a:off x="2019300" y="0"/>
          <a:ext cx="59531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ОАО «Литейно-Механический Завод»
</a:t>
          </a:r>
          <a:r>
            <a:rPr lang="en-US" cap="none" sz="1100" b="1" i="0" u="none" baseline="0">
              <a:solidFill>
                <a:srgbClr val="000000"/>
              </a:solidFill>
            </a:rPr>
            <a:t>606653 Нижегородская обл. , г. Семёнов, ул. Промышленная, 3
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http://www.semlmz.ru    e-mail:  marketlmz@mail.ru</a:t>
          </a:r>
        </a:p>
      </xdr:txBody>
    </xdr:sp>
    <xdr:clientData/>
  </xdr:twoCellAnchor>
  <xdr:twoCellAnchor>
    <xdr:from>
      <xdr:col>1</xdr:col>
      <xdr:colOff>142875</xdr:colOff>
      <xdr:row>0</xdr:row>
      <xdr:rowOff>95250</xdr:rowOff>
    </xdr:from>
    <xdr:to>
      <xdr:col>1</xdr:col>
      <xdr:colOff>1009650</xdr:colOff>
      <xdr:row>3</xdr:row>
      <xdr:rowOff>95250</xdr:rowOff>
    </xdr:to>
    <xdr:pic>
      <xdr:nvPicPr>
        <xdr:cNvPr id="3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95250"/>
          <a:ext cx="866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29</xdr:row>
      <xdr:rowOff>0</xdr:rowOff>
    </xdr:from>
    <xdr:to>
      <xdr:col>1</xdr:col>
      <xdr:colOff>847725</xdr:colOff>
      <xdr:row>30</xdr:row>
      <xdr:rowOff>0</xdr:rowOff>
    </xdr:to>
    <xdr:pic>
      <xdr:nvPicPr>
        <xdr:cNvPr id="4" name="Рисунок 4" descr="1072766273-Novinka___novyy_produkt_na_potrebitel_skom_rynk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6076950"/>
          <a:ext cx="828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171450</xdr:rowOff>
    </xdr:from>
    <xdr:to>
      <xdr:col>1</xdr:col>
      <xdr:colOff>771525</xdr:colOff>
      <xdr:row>35</xdr:row>
      <xdr:rowOff>161925</xdr:rowOff>
    </xdr:to>
    <xdr:pic>
      <xdr:nvPicPr>
        <xdr:cNvPr id="5" name="Рисунок 5" descr="1072766273-Novinka___novyy_produkt_na_potrebitel_skom_rynk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7467600"/>
          <a:ext cx="771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857250</xdr:colOff>
      <xdr:row>0</xdr:row>
      <xdr:rowOff>28575</xdr:rowOff>
    </xdr:from>
    <xdr:to>
      <xdr:col>13</xdr:col>
      <xdr:colOff>161925</xdr:colOff>
      <xdr:row>4</xdr:row>
      <xdr:rowOff>85725</xdr:rowOff>
    </xdr:to>
    <xdr:sp>
      <xdr:nvSpPr>
        <xdr:cNvPr id="1" name="Прямоугольник 5"/>
        <xdr:cNvSpPr>
          <a:spLocks/>
        </xdr:cNvSpPr>
      </xdr:nvSpPr>
      <xdr:spPr>
        <a:xfrm>
          <a:off x="1447800" y="28575"/>
          <a:ext cx="68389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ОАО Литейно-Механический Завод
</a:t>
          </a:r>
          <a:r>
            <a:rPr lang="en-US" cap="none" sz="1000" b="1" i="0" u="none" baseline="0">
              <a:solidFill>
                <a:srgbClr val="000000"/>
              </a:solidFill>
            </a:rPr>
            <a:t>606653 Нижегородская обл. , г. Семёнов, ул. Промышленная, 3      
</a:t>
          </a:r>
          <a:r>
            <a:rPr lang="en-US" cap="none" sz="1000" b="1" i="0" u="none" baseline="0">
              <a:solidFill>
                <a:srgbClr val="000000"/>
              </a:solidFill>
            </a:rPr>
            <a:t>   </a:t>
          </a:r>
          <a:r>
            <a:rPr lang="en-US" cap="none" sz="1000" b="1" i="0" u="none" baseline="0">
              <a:solidFill>
                <a:srgbClr val="000000"/>
              </a:solidFill>
            </a:rPr>
            <a:t>http://www.semlmz.ru    e-mail: </a:t>
          </a:r>
          <a:r>
            <a:rPr lang="en-US" cap="none" sz="1000" b="1" i="0" u="none" baseline="0">
              <a:solidFill>
                <a:srgbClr val="000000"/>
              </a:solidFill>
            </a:rPr>
            <a:t>marketlmz@mail.ru</a:t>
          </a:r>
        </a:p>
      </xdr:txBody>
    </xdr:sp>
    <xdr:clientData/>
  </xdr:twoCellAnchor>
  <xdr:twoCellAnchor>
    <xdr:from>
      <xdr:col>2</xdr:col>
      <xdr:colOff>0</xdr:colOff>
      <xdr:row>0</xdr:row>
      <xdr:rowOff>38100</xdr:rowOff>
    </xdr:from>
    <xdr:to>
      <xdr:col>2</xdr:col>
      <xdr:colOff>819150</xdr:colOff>
      <xdr:row>4</xdr:row>
      <xdr:rowOff>38100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8100"/>
          <a:ext cx="819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13</xdr:col>
      <xdr:colOff>314325</xdr:colOff>
      <xdr:row>7</xdr:row>
      <xdr:rowOff>333375</xdr:rowOff>
    </xdr:to>
    <xdr:sp fLocksText="0">
      <xdr:nvSpPr>
        <xdr:cNvPr id="3" name="Текстовое поле 1"/>
        <xdr:cNvSpPr txBox="1">
          <a:spLocks noChangeArrowheads="1"/>
        </xdr:cNvSpPr>
      </xdr:nvSpPr>
      <xdr:spPr>
        <a:xfrm>
          <a:off x="590550" y="876300"/>
          <a:ext cx="78486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Зам.директора по маркетингу: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Крылова Светлана Александровна (83162) 5-10-90, 5-70-90 89601647001@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mail.ru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Инж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енер отд. маркетинга: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Вахурин Юрий Евгеньевич  (83162) 5-36-70, 5-70-90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semlmz@mail.ru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Менеджер отд. маркетинга: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Конанов Алексей Юрьевич  (83162) 5-23-21, 5-70-90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marketlmz@mail.ru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</xdr:col>
      <xdr:colOff>581025</xdr:colOff>
      <xdr:row>37</xdr:row>
      <xdr:rowOff>9525</xdr:rowOff>
    </xdr:from>
    <xdr:to>
      <xdr:col>2</xdr:col>
      <xdr:colOff>971550</xdr:colOff>
      <xdr:row>37</xdr:row>
      <xdr:rowOff>295275</xdr:rowOff>
    </xdr:to>
    <xdr:pic>
      <xdr:nvPicPr>
        <xdr:cNvPr id="4" name="Рисунок 5" descr="1072766273-Novinka___novyy_produkt_na_potrebitel_skom_rynk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5705475"/>
          <a:ext cx="981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981075</xdr:colOff>
      <xdr:row>45</xdr:row>
      <xdr:rowOff>76200</xdr:rowOff>
    </xdr:to>
    <xdr:pic>
      <xdr:nvPicPr>
        <xdr:cNvPr id="5" name="Рисунок 6" descr="1072766273-Novinka___novyy_produkt_na_potrebitel_skom_rynk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8077200"/>
          <a:ext cx="981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981075</xdr:colOff>
      <xdr:row>50</xdr:row>
      <xdr:rowOff>76200</xdr:rowOff>
    </xdr:to>
    <xdr:pic>
      <xdr:nvPicPr>
        <xdr:cNvPr id="6" name="Рисунок 6" descr="1072766273-Novinka___novyy_produkt_na_potrebitel_skom_rynk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9182100"/>
          <a:ext cx="981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3"/>
  <sheetViews>
    <sheetView tabSelected="1" zoomScalePageLayoutView="0" workbookViewId="0" topLeftCell="A43">
      <selection activeCell="I68" sqref="I68"/>
    </sheetView>
  </sheetViews>
  <sheetFormatPr defaultColWidth="9.00390625" defaultRowHeight="12.75"/>
  <cols>
    <col min="1" max="1" width="8.125" style="0" customWidth="1"/>
    <col min="2" max="2" width="30.125" style="0" customWidth="1"/>
    <col min="3" max="3" width="15.625" style="0" customWidth="1"/>
    <col min="4" max="4" width="7.75390625" style="0" customWidth="1"/>
    <col min="5" max="5" width="7.125" style="0" customWidth="1"/>
    <col min="6" max="6" width="11.25390625" style="0" customWidth="1"/>
    <col min="7" max="8" width="11.25390625" style="0" hidden="1" customWidth="1"/>
    <col min="9" max="9" width="10.125" style="0" customWidth="1"/>
    <col min="10" max="10" width="10.75390625" style="0" customWidth="1"/>
    <col min="11" max="12" width="10.75390625" style="0" hidden="1" customWidth="1"/>
    <col min="13" max="13" width="9.375" style="0" customWidth="1"/>
    <col min="14" max="14" width="13.625" style="0" customWidth="1"/>
  </cols>
  <sheetData>
    <row r="1" spans="2:13" ht="21" customHeight="1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</row>
    <row r="2" spans="2:13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13" ht="16.5" customHeight="1" thickBo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2"/>
    </row>
    <row r="4" spans="2:13" ht="12.75" customHeight="1" thickBot="1">
      <c r="B4" s="2"/>
      <c r="C4" s="3"/>
      <c r="D4" s="3"/>
      <c r="E4" s="3"/>
      <c r="F4" s="3"/>
      <c r="G4" s="3"/>
      <c r="H4" s="3"/>
      <c r="I4" s="5"/>
      <c r="J4" s="252" t="s">
        <v>53</v>
      </c>
      <c r="K4" s="252"/>
      <c r="L4" s="252"/>
      <c r="M4" s="252"/>
    </row>
    <row r="5" spans="2:8" ht="15" customHeight="1">
      <c r="B5" s="2"/>
      <c r="C5" s="3"/>
      <c r="D5" s="3"/>
      <c r="E5" s="3"/>
      <c r="F5" s="3"/>
      <c r="G5" s="3"/>
      <c r="H5" s="3"/>
    </row>
    <row r="6" spans="2:13" ht="30" customHeight="1" thickBot="1"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5.75" customHeight="1" thickBot="1">
      <c r="B7" s="6"/>
      <c r="C7" s="7"/>
      <c r="D7" s="7"/>
      <c r="E7" s="7"/>
      <c r="F7" s="253" t="s">
        <v>0</v>
      </c>
      <c r="G7" s="253"/>
      <c r="H7" s="253"/>
      <c r="I7" s="253"/>
      <c r="J7" s="253"/>
      <c r="K7" s="253"/>
      <c r="L7" s="253"/>
      <c r="M7" s="253"/>
    </row>
    <row r="8" spans="2:13" ht="14.25" customHeight="1" thickBot="1">
      <c r="B8" s="254" t="s">
        <v>43</v>
      </c>
      <c r="C8" s="254"/>
      <c r="D8" s="254"/>
      <c r="E8" s="254"/>
      <c r="F8" s="255" t="s">
        <v>1</v>
      </c>
      <c r="G8" s="255"/>
      <c r="H8" s="255"/>
      <c r="I8" s="255"/>
      <c r="J8" s="255" t="s">
        <v>2</v>
      </c>
      <c r="K8" s="255"/>
      <c r="L8" s="255"/>
      <c r="M8" s="255"/>
    </row>
    <row r="9" spans="2:13" ht="12" customHeight="1" thickBot="1">
      <c r="B9" s="256" t="s">
        <v>3</v>
      </c>
      <c r="C9" s="256"/>
      <c r="D9" s="257" t="s">
        <v>4</v>
      </c>
      <c r="E9" s="258" t="s">
        <v>5</v>
      </c>
      <c r="F9" s="259" t="s">
        <v>6</v>
      </c>
      <c r="G9" s="259"/>
      <c r="H9" s="259"/>
      <c r="I9" s="259"/>
      <c r="J9" s="260" t="s">
        <v>7</v>
      </c>
      <c r="K9" s="260"/>
      <c r="L9" s="260"/>
      <c r="M9" s="260"/>
    </row>
    <row r="10" spans="2:13" ht="25.5" customHeight="1" thickBot="1">
      <c r="B10" s="256"/>
      <c r="C10" s="256"/>
      <c r="D10" s="257"/>
      <c r="E10" s="258"/>
      <c r="F10" s="81" t="s">
        <v>8</v>
      </c>
      <c r="G10" s="121" t="s">
        <v>48</v>
      </c>
      <c r="H10" s="121" t="s">
        <v>49</v>
      </c>
      <c r="I10" s="145" t="s">
        <v>9</v>
      </c>
      <c r="J10" s="78" t="s">
        <v>8</v>
      </c>
      <c r="K10" s="121" t="s">
        <v>48</v>
      </c>
      <c r="L10" s="121" t="s">
        <v>49</v>
      </c>
      <c r="M10" s="8" t="s">
        <v>10</v>
      </c>
    </row>
    <row r="11" spans="2:13" s="9" customFormat="1" ht="12.75">
      <c r="B11" s="266" t="s">
        <v>11</v>
      </c>
      <c r="C11" s="266"/>
      <c r="D11" s="10">
        <v>50</v>
      </c>
      <c r="E11" s="11">
        <v>11.5</v>
      </c>
      <c r="F11" s="82">
        <v>1318</v>
      </c>
      <c r="G11" s="146">
        <v>1220</v>
      </c>
      <c r="H11" s="124">
        <f aca="true" t="shared" si="0" ref="H11:H20">F11/G11</f>
        <v>1.080327868852459</v>
      </c>
      <c r="I11" s="73">
        <f>F11*1.2</f>
        <v>1581.6</v>
      </c>
      <c r="J11" s="82">
        <v>1231</v>
      </c>
      <c r="K11" s="146">
        <v>1140</v>
      </c>
      <c r="L11" s="124">
        <f aca="true" t="shared" si="1" ref="L11:L20">J11/K11</f>
        <v>1.0798245614035087</v>
      </c>
      <c r="M11" s="73">
        <f aca="true" t="shared" si="2" ref="M11:M20">J11*1.2</f>
        <v>1477.2</v>
      </c>
    </row>
    <row r="12" spans="2:14" ht="16.5" customHeight="1">
      <c r="B12" s="266"/>
      <c r="C12" s="266"/>
      <c r="D12" s="12">
        <v>80</v>
      </c>
      <c r="E12" s="13">
        <v>19</v>
      </c>
      <c r="F12" s="83">
        <v>2120</v>
      </c>
      <c r="G12" s="132">
        <v>1963</v>
      </c>
      <c r="H12" s="123">
        <f t="shared" si="0"/>
        <v>1.0799796230259806</v>
      </c>
      <c r="I12" s="75">
        <f aca="true" t="shared" si="3" ref="I12:I20">F12*1.2</f>
        <v>2544</v>
      </c>
      <c r="J12" s="83">
        <v>1981</v>
      </c>
      <c r="K12" s="132">
        <v>1834</v>
      </c>
      <c r="L12" s="123">
        <f t="shared" si="1"/>
        <v>1.0801526717557253</v>
      </c>
      <c r="M12" s="75">
        <f t="shared" si="2"/>
        <v>2377.2</v>
      </c>
      <c r="N12" s="9"/>
    </row>
    <row r="13" spans="2:14" ht="12.75">
      <c r="B13" s="266"/>
      <c r="C13" s="266"/>
      <c r="D13" s="12">
        <v>100</v>
      </c>
      <c r="E13" s="13">
        <v>30.5</v>
      </c>
      <c r="F13" s="83">
        <v>3171</v>
      </c>
      <c r="G13" s="132">
        <v>2936</v>
      </c>
      <c r="H13" s="123">
        <f t="shared" si="0"/>
        <v>1.0800408719346049</v>
      </c>
      <c r="I13" s="75">
        <f t="shared" si="3"/>
        <v>3805.2</v>
      </c>
      <c r="J13" s="83">
        <v>2962</v>
      </c>
      <c r="K13" s="132">
        <v>2743</v>
      </c>
      <c r="L13" s="123">
        <f t="shared" si="1"/>
        <v>1.0798395916879329</v>
      </c>
      <c r="M13" s="75">
        <f t="shared" si="2"/>
        <v>3554.4</v>
      </c>
      <c r="N13" s="9"/>
    </row>
    <row r="14" spans="2:14" ht="12.75">
      <c r="B14" s="266"/>
      <c r="C14" s="266"/>
      <c r="D14" s="12">
        <v>150</v>
      </c>
      <c r="E14" s="13">
        <v>58</v>
      </c>
      <c r="F14" s="83">
        <v>5835</v>
      </c>
      <c r="G14" s="132">
        <v>5403</v>
      </c>
      <c r="H14" s="123">
        <f t="shared" si="0"/>
        <v>1.0799555802332037</v>
      </c>
      <c r="I14" s="75">
        <f t="shared" si="3"/>
        <v>7002</v>
      </c>
      <c r="J14" s="83">
        <v>5453</v>
      </c>
      <c r="K14" s="132">
        <v>5049</v>
      </c>
      <c r="L14" s="123">
        <f t="shared" si="1"/>
        <v>1.0800158447217272</v>
      </c>
      <c r="M14" s="75">
        <f t="shared" si="2"/>
        <v>6543.599999999999</v>
      </c>
      <c r="N14" s="9"/>
    </row>
    <row r="15" spans="2:14" ht="39.75" customHeight="1" thickBot="1">
      <c r="B15" s="266"/>
      <c r="C15" s="266"/>
      <c r="D15" s="14">
        <v>200</v>
      </c>
      <c r="E15" s="15">
        <v>99</v>
      </c>
      <c r="F15" s="84">
        <v>10838</v>
      </c>
      <c r="G15" s="136">
        <v>10035</v>
      </c>
      <c r="H15" s="125">
        <f t="shared" si="0"/>
        <v>1.0800199302441456</v>
      </c>
      <c r="I15" s="147">
        <f t="shared" si="3"/>
        <v>13005.6</v>
      </c>
      <c r="J15" s="84">
        <v>10129</v>
      </c>
      <c r="K15" s="136">
        <v>9379</v>
      </c>
      <c r="L15" s="125">
        <f t="shared" si="1"/>
        <v>1.0799658812240112</v>
      </c>
      <c r="M15" s="147">
        <f t="shared" si="2"/>
        <v>12154.8</v>
      </c>
      <c r="N15" s="9"/>
    </row>
    <row r="16" spans="2:14" ht="16.5" customHeight="1" thickBot="1">
      <c r="B16" s="267" t="s">
        <v>12</v>
      </c>
      <c r="C16" s="267"/>
      <c r="D16" s="16">
        <v>50</v>
      </c>
      <c r="E16" s="11">
        <v>13</v>
      </c>
      <c r="F16" s="82">
        <v>1849</v>
      </c>
      <c r="G16" s="146">
        <v>1712</v>
      </c>
      <c r="H16" s="124">
        <f t="shared" si="0"/>
        <v>1.0800233644859814</v>
      </c>
      <c r="I16" s="73">
        <f t="shared" si="3"/>
        <v>2218.7999999999997</v>
      </c>
      <c r="J16" s="148">
        <v>1728</v>
      </c>
      <c r="K16" s="134">
        <v>1600</v>
      </c>
      <c r="L16" s="124">
        <f t="shared" si="1"/>
        <v>1.08</v>
      </c>
      <c r="M16" s="73">
        <f t="shared" si="2"/>
        <v>2073.6</v>
      </c>
      <c r="N16" s="129"/>
    </row>
    <row r="17" spans="2:13" ht="16.5" customHeight="1" thickBot="1">
      <c r="B17" s="267"/>
      <c r="C17" s="267"/>
      <c r="D17" s="12">
        <v>80</v>
      </c>
      <c r="E17" s="13">
        <v>20</v>
      </c>
      <c r="F17" s="83">
        <v>2902</v>
      </c>
      <c r="G17" s="132">
        <v>2687</v>
      </c>
      <c r="H17" s="123">
        <f t="shared" si="0"/>
        <v>1.08001488649051</v>
      </c>
      <c r="I17" s="75">
        <f t="shared" si="3"/>
        <v>3482.4</v>
      </c>
      <c r="J17" s="149">
        <v>2712</v>
      </c>
      <c r="K17" s="131">
        <v>2511</v>
      </c>
      <c r="L17" s="123">
        <f t="shared" si="1"/>
        <v>1.080047789725209</v>
      </c>
      <c r="M17" s="75">
        <f t="shared" si="2"/>
        <v>3254.4</v>
      </c>
    </row>
    <row r="18" spans="2:13" ht="14.25" customHeight="1" thickBot="1">
      <c r="B18" s="267"/>
      <c r="C18" s="267"/>
      <c r="D18" s="12">
        <v>100</v>
      </c>
      <c r="E18" s="13">
        <v>33</v>
      </c>
      <c r="F18" s="83">
        <v>3753</v>
      </c>
      <c r="G18" s="132">
        <v>3475</v>
      </c>
      <c r="H18" s="123">
        <f t="shared" si="0"/>
        <v>1.08</v>
      </c>
      <c r="I18" s="75">
        <f t="shared" si="3"/>
        <v>4503.599999999999</v>
      </c>
      <c r="J18" s="149">
        <v>3508</v>
      </c>
      <c r="K18" s="131">
        <v>3248</v>
      </c>
      <c r="L18" s="123">
        <f t="shared" si="1"/>
        <v>1.0800492610837438</v>
      </c>
      <c r="M18" s="75">
        <f t="shared" si="2"/>
        <v>4209.599999999999</v>
      </c>
    </row>
    <row r="19" spans="2:13" ht="17.25" customHeight="1" thickBot="1">
      <c r="B19" s="267"/>
      <c r="C19" s="267"/>
      <c r="D19" s="17">
        <v>150</v>
      </c>
      <c r="E19" s="13">
        <v>59</v>
      </c>
      <c r="F19" s="83">
        <v>6985</v>
      </c>
      <c r="G19" s="132">
        <v>6468</v>
      </c>
      <c r="H19" s="123">
        <f t="shared" si="0"/>
        <v>1.0799319727891157</v>
      </c>
      <c r="I19" s="75">
        <f t="shared" si="3"/>
        <v>8382</v>
      </c>
      <c r="J19" s="149">
        <v>6530</v>
      </c>
      <c r="K19" s="131">
        <v>6046</v>
      </c>
      <c r="L19" s="123">
        <f t="shared" si="1"/>
        <v>1.0800529275554085</v>
      </c>
      <c r="M19" s="75">
        <f t="shared" si="2"/>
        <v>7836</v>
      </c>
    </row>
    <row r="20" spans="2:13" ht="24.75" customHeight="1" thickBot="1">
      <c r="B20" s="267"/>
      <c r="C20" s="267"/>
      <c r="D20" s="18">
        <v>200</v>
      </c>
      <c r="E20" s="15">
        <v>99</v>
      </c>
      <c r="F20" s="84">
        <v>12632</v>
      </c>
      <c r="G20" s="136">
        <v>11696</v>
      </c>
      <c r="H20" s="125">
        <f t="shared" si="0"/>
        <v>1.0800273597811219</v>
      </c>
      <c r="I20" s="147">
        <f t="shared" si="3"/>
        <v>15158.4</v>
      </c>
      <c r="J20" s="234">
        <v>11803</v>
      </c>
      <c r="K20" s="235">
        <v>10929</v>
      </c>
      <c r="L20" s="125">
        <f t="shared" si="1"/>
        <v>1.0799707201024797</v>
      </c>
      <c r="M20" s="147">
        <f t="shared" si="2"/>
        <v>14163.6</v>
      </c>
    </row>
    <row r="21" spans="2:13" ht="12.75" customHeight="1" thickBot="1">
      <c r="B21" s="268" t="s">
        <v>13</v>
      </c>
      <c r="C21" s="268"/>
      <c r="D21" s="19">
        <v>50</v>
      </c>
      <c r="E21" s="20">
        <v>11.5</v>
      </c>
      <c r="F21" s="142">
        <v>1351</v>
      </c>
      <c r="G21" s="140">
        <v>1251</v>
      </c>
      <c r="H21" s="140">
        <f>F21/G21</f>
        <v>1.0799360511590728</v>
      </c>
      <c r="I21" s="143">
        <f>F21*1.2</f>
        <v>1621.2</v>
      </c>
      <c r="J21" s="144">
        <v>1263</v>
      </c>
      <c r="K21" s="140">
        <v>1169</v>
      </c>
      <c r="L21" s="140">
        <f>J21/K21</f>
        <v>1.0804106073567152</v>
      </c>
      <c r="M21" s="143">
        <f>J21*1.2</f>
        <v>1515.6</v>
      </c>
    </row>
    <row r="22" spans="2:14" s="21" customFormat="1" ht="13.5" customHeight="1" thickBot="1">
      <c r="B22" s="268"/>
      <c r="C22" s="268"/>
      <c r="D22" s="22">
        <v>80</v>
      </c>
      <c r="E22" s="23">
        <v>19</v>
      </c>
      <c r="F22" s="86">
        <v>2155</v>
      </c>
      <c r="G22" s="123">
        <v>1995</v>
      </c>
      <c r="H22" s="123">
        <f aca="true" t="shared" si="4" ref="H22:H29">F22/G22</f>
        <v>1.0802005012531328</v>
      </c>
      <c r="I22" s="87">
        <f aca="true" t="shared" si="5" ref="I22:I29">F22*1.2</f>
        <v>2586</v>
      </c>
      <c r="J22" s="126">
        <v>2012</v>
      </c>
      <c r="K22" s="123">
        <v>1863</v>
      </c>
      <c r="L22" s="123">
        <f aca="true" t="shared" si="6" ref="L22:L29">J22/K22</f>
        <v>1.0799785292538915</v>
      </c>
      <c r="M22" s="87">
        <f aca="true" t="shared" si="7" ref="M22:M29">J22*1.2</f>
        <v>2414.4</v>
      </c>
      <c r="N22"/>
    </row>
    <row r="23" spans="2:13" ht="14.25" customHeight="1" thickBot="1">
      <c r="B23" s="268"/>
      <c r="C23" s="268"/>
      <c r="D23" s="25">
        <v>100</v>
      </c>
      <c r="E23" s="26">
        <v>30.5</v>
      </c>
      <c r="F23" s="86">
        <v>3224</v>
      </c>
      <c r="G23" s="123">
        <v>2985</v>
      </c>
      <c r="H23" s="123">
        <f t="shared" si="4"/>
        <v>1.0800670016750418</v>
      </c>
      <c r="I23" s="87">
        <f t="shared" si="5"/>
        <v>3868.7999999999997</v>
      </c>
      <c r="J23" s="127">
        <v>3012</v>
      </c>
      <c r="K23" s="123">
        <v>2789</v>
      </c>
      <c r="L23" s="123">
        <f t="shared" si="6"/>
        <v>1.079956973825744</v>
      </c>
      <c r="M23" s="87">
        <f t="shared" si="7"/>
        <v>3614.4</v>
      </c>
    </row>
    <row r="24" spans="2:13" ht="13.5" customHeight="1" thickBot="1">
      <c r="B24" s="268"/>
      <c r="C24" s="268"/>
      <c r="D24" s="24">
        <v>125</v>
      </c>
      <c r="E24" s="13">
        <v>42</v>
      </c>
      <c r="F24" s="90">
        <v>6346</v>
      </c>
      <c r="G24" s="123">
        <v>5876</v>
      </c>
      <c r="H24" s="123">
        <f t="shared" si="4"/>
        <v>1.0799863852961198</v>
      </c>
      <c r="I24" s="87">
        <f t="shared" si="5"/>
        <v>7615.2</v>
      </c>
      <c r="J24" s="127">
        <v>5930</v>
      </c>
      <c r="K24" s="123">
        <v>5491</v>
      </c>
      <c r="L24" s="123">
        <f t="shared" si="6"/>
        <v>1.0799490074667637</v>
      </c>
      <c r="M24" s="87">
        <f t="shared" si="7"/>
        <v>7116</v>
      </c>
    </row>
    <row r="25" spans="2:13" ht="12.75" customHeight="1" thickBot="1">
      <c r="B25" s="268"/>
      <c r="C25" s="268"/>
      <c r="D25" s="24">
        <v>150</v>
      </c>
      <c r="E25" s="13">
        <v>58</v>
      </c>
      <c r="F25" s="86">
        <v>7325</v>
      </c>
      <c r="G25" s="123">
        <v>6782</v>
      </c>
      <c r="H25" s="123">
        <f t="shared" si="4"/>
        <v>1.0800648776172221</v>
      </c>
      <c r="I25" s="87">
        <f t="shared" si="5"/>
        <v>8790</v>
      </c>
      <c r="J25" s="127">
        <v>6845</v>
      </c>
      <c r="K25" s="123">
        <v>6338</v>
      </c>
      <c r="L25" s="123">
        <f t="shared" si="6"/>
        <v>1.0799936888608395</v>
      </c>
      <c r="M25" s="87">
        <f t="shared" si="7"/>
        <v>8214</v>
      </c>
    </row>
    <row r="26" spans="2:13" ht="12.75" customHeight="1" thickBot="1">
      <c r="B26" s="268"/>
      <c r="C26" s="268"/>
      <c r="D26" s="12">
        <v>200</v>
      </c>
      <c r="E26" s="13">
        <v>99</v>
      </c>
      <c r="F26" s="90">
        <v>13249</v>
      </c>
      <c r="G26" s="123">
        <v>12268</v>
      </c>
      <c r="H26" s="123">
        <f t="shared" si="4"/>
        <v>1.0799641343332247</v>
      </c>
      <c r="I26" s="87">
        <f t="shared" si="5"/>
        <v>15898.8</v>
      </c>
      <c r="J26" s="128">
        <v>12380</v>
      </c>
      <c r="K26" s="123">
        <v>11463</v>
      </c>
      <c r="L26" s="123">
        <f t="shared" si="6"/>
        <v>1.0799965105120823</v>
      </c>
      <c r="M26" s="87">
        <f t="shared" si="7"/>
        <v>14856</v>
      </c>
    </row>
    <row r="27" spans="2:13" ht="14.25" customHeight="1" thickBot="1">
      <c r="B27" s="268"/>
      <c r="C27" s="268"/>
      <c r="D27" s="27" t="s">
        <v>14</v>
      </c>
      <c r="E27" s="13">
        <v>99</v>
      </c>
      <c r="F27" s="90">
        <v>13368</v>
      </c>
      <c r="G27" s="123">
        <v>12378</v>
      </c>
      <c r="H27" s="123">
        <f t="shared" si="4"/>
        <v>1.0799806107610277</v>
      </c>
      <c r="I27" s="87">
        <f t="shared" si="5"/>
        <v>16041.599999999999</v>
      </c>
      <c r="J27" s="128">
        <v>12498</v>
      </c>
      <c r="K27" s="123">
        <v>11572</v>
      </c>
      <c r="L27" s="123">
        <f t="shared" si="6"/>
        <v>1.080020739716557</v>
      </c>
      <c r="M27" s="87">
        <f t="shared" si="7"/>
        <v>14997.599999999999</v>
      </c>
    </row>
    <row r="28" spans="2:13" ht="13.5" thickBot="1">
      <c r="B28" s="268"/>
      <c r="C28" s="268"/>
      <c r="D28" s="27" t="s">
        <v>15</v>
      </c>
      <c r="E28" s="13">
        <v>182</v>
      </c>
      <c r="F28" s="90">
        <v>18801</v>
      </c>
      <c r="G28" s="123">
        <v>17408</v>
      </c>
      <c r="H28" s="123">
        <f t="shared" si="4"/>
        <v>1.0800206801470589</v>
      </c>
      <c r="I28" s="87">
        <f t="shared" si="5"/>
        <v>22561.2</v>
      </c>
      <c r="J28" s="128">
        <v>17574</v>
      </c>
      <c r="K28" s="123">
        <v>16272</v>
      </c>
      <c r="L28" s="123">
        <f t="shared" si="6"/>
        <v>1.080014749262537</v>
      </c>
      <c r="M28" s="87">
        <f t="shared" si="7"/>
        <v>21088.8</v>
      </c>
    </row>
    <row r="29" spans="2:13" ht="12" customHeight="1" thickBot="1">
      <c r="B29" s="268"/>
      <c r="C29" s="268"/>
      <c r="D29" s="28" t="s">
        <v>16</v>
      </c>
      <c r="E29" s="29">
        <v>247</v>
      </c>
      <c r="F29" s="138">
        <v>28396</v>
      </c>
      <c r="G29" s="141">
        <v>26293</v>
      </c>
      <c r="H29" s="141">
        <f t="shared" si="4"/>
        <v>1.0799832655079298</v>
      </c>
      <c r="I29" s="152">
        <f t="shared" si="5"/>
        <v>34075.2</v>
      </c>
      <c r="J29" s="128">
        <v>26538</v>
      </c>
      <c r="K29" s="141">
        <v>24572</v>
      </c>
      <c r="L29" s="141">
        <f t="shared" si="6"/>
        <v>1.080009767214716</v>
      </c>
      <c r="M29" s="152">
        <f t="shared" si="7"/>
        <v>31845.6</v>
      </c>
    </row>
    <row r="30" spans="2:13" ht="18.75" customHeight="1">
      <c r="B30" s="269" t="s">
        <v>36</v>
      </c>
      <c r="C30" s="270"/>
      <c r="D30" s="72">
        <v>50</v>
      </c>
      <c r="E30" s="99">
        <v>11</v>
      </c>
      <c r="F30" s="85">
        <v>2317</v>
      </c>
      <c r="G30" s="124">
        <v>2186</v>
      </c>
      <c r="H30" s="124">
        <f aca="true" t="shared" si="8" ref="H30:H38">F30/G30</f>
        <v>1.0599268069533394</v>
      </c>
      <c r="I30" s="73">
        <f aca="true" t="shared" si="9" ref="I30:I38">F30*1.2</f>
        <v>2780.4</v>
      </c>
      <c r="J30" s="82">
        <v>2173</v>
      </c>
      <c r="K30" s="146">
        <v>2050</v>
      </c>
      <c r="L30" s="146">
        <f>J30/K30</f>
        <v>1.06</v>
      </c>
      <c r="M30" s="73">
        <f aca="true" t="shared" si="10" ref="M30:M38">J30*1.2</f>
        <v>2607.6</v>
      </c>
    </row>
    <row r="31" spans="2:14" ht="18" customHeight="1">
      <c r="B31" s="269"/>
      <c r="C31" s="270"/>
      <c r="D31" s="74">
        <v>80</v>
      </c>
      <c r="E31" s="100">
        <v>18</v>
      </c>
      <c r="F31" s="86">
        <v>3383</v>
      </c>
      <c r="G31" s="123">
        <v>3192</v>
      </c>
      <c r="H31" s="123">
        <f t="shared" si="8"/>
        <v>1.0598370927318295</v>
      </c>
      <c r="I31" s="75">
        <f t="shared" si="9"/>
        <v>4059.6</v>
      </c>
      <c r="J31" s="83">
        <v>3162</v>
      </c>
      <c r="K31" s="132">
        <v>2983</v>
      </c>
      <c r="L31" s="132">
        <f aca="true" t="shared" si="11" ref="L31:L38">J31/K31</f>
        <v>1.0600067046597386</v>
      </c>
      <c r="M31" s="75">
        <f t="shared" si="10"/>
        <v>3794.3999999999996</v>
      </c>
      <c r="N31" s="129"/>
    </row>
    <row r="32" spans="2:14" ht="20.25" customHeight="1">
      <c r="B32" s="269"/>
      <c r="C32" s="270"/>
      <c r="D32" s="74">
        <v>100</v>
      </c>
      <c r="E32" s="100">
        <v>21</v>
      </c>
      <c r="F32" s="86">
        <v>4123</v>
      </c>
      <c r="G32" s="123">
        <v>3890</v>
      </c>
      <c r="H32" s="123">
        <f t="shared" si="8"/>
        <v>1.0598971722365038</v>
      </c>
      <c r="I32" s="75">
        <f t="shared" si="9"/>
        <v>4947.599999999999</v>
      </c>
      <c r="J32" s="83">
        <v>3854</v>
      </c>
      <c r="K32" s="132">
        <v>3636</v>
      </c>
      <c r="L32" s="132">
        <f t="shared" si="11"/>
        <v>1.0599559955995599</v>
      </c>
      <c r="M32" s="75">
        <f t="shared" si="10"/>
        <v>4624.8</v>
      </c>
      <c r="N32" s="129"/>
    </row>
    <row r="33" spans="2:14" ht="20.25" customHeight="1">
      <c r="B33" s="269"/>
      <c r="C33" s="270"/>
      <c r="D33" s="74">
        <v>150</v>
      </c>
      <c r="E33" s="100">
        <v>39</v>
      </c>
      <c r="F33" s="86">
        <v>8359</v>
      </c>
      <c r="G33" s="123">
        <v>7886</v>
      </c>
      <c r="H33" s="123">
        <f t="shared" si="8"/>
        <v>1.0599797108800406</v>
      </c>
      <c r="I33" s="75">
        <f t="shared" si="9"/>
        <v>10030.8</v>
      </c>
      <c r="J33" s="83">
        <v>7812</v>
      </c>
      <c r="K33" s="132">
        <v>7370</v>
      </c>
      <c r="L33" s="132">
        <f t="shared" si="11"/>
        <v>1.0599728629579377</v>
      </c>
      <c r="M33" s="75">
        <f t="shared" si="10"/>
        <v>9374.4</v>
      </c>
      <c r="N33" s="129"/>
    </row>
    <row r="34" spans="2:14" ht="18.75" customHeight="1">
      <c r="B34" s="271"/>
      <c r="C34" s="272"/>
      <c r="D34" s="243">
        <v>200</v>
      </c>
      <c r="E34" s="244">
        <v>62</v>
      </c>
      <c r="F34" s="245">
        <v>12703</v>
      </c>
      <c r="G34" s="242">
        <v>11984</v>
      </c>
      <c r="H34" s="123">
        <f t="shared" si="8"/>
        <v>1.0599966622162884</v>
      </c>
      <c r="I34" s="246">
        <f t="shared" si="9"/>
        <v>15243.599999999999</v>
      </c>
      <c r="J34" s="245">
        <v>11872</v>
      </c>
      <c r="K34" s="242">
        <v>11200</v>
      </c>
      <c r="L34" s="132">
        <f t="shared" si="11"/>
        <v>1.06</v>
      </c>
      <c r="M34" s="248">
        <f t="shared" si="10"/>
        <v>14246.4</v>
      </c>
      <c r="N34" s="129"/>
    </row>
    <row r="35" spans="2:14" ht="18.75" customHeight="1" thickBot="1">
      <c r="B35" s="273"/>
      <c r="C35" s="274"/>
      <c r="D35" s="96">
        <v>250</v>
      </c>
      <c r="E35" s="97">
        <v>94</v>
      </c>
      <c r="F35" s="139">
        <v>17869</v>
      </c>
      <c r="G35" s="98"/>
      <c r="H35" s="125"/>
      <c r="I35" s="247">
        <f t="shared" si="9"/>
        <v>21442.8</v>
      </c>
      <c r="J35" s="139">
        <v>16700</v>
      </c>
      <c r="K35" s="98"/>
      <c r="L35" s="136"/>
      <c r="M35" s="188">
        <f t="shared" si="10"/>
        <v>20040</v>
      </c>
      <c r="N35" s="129"/>
    </row>
    <row r="36" spans="2:14" ht="16.5" customHeight="1">
      <c r="B36" s="275" t="s">
        <v>50</v>
      </c>
      <c r="C36" s="275"/>
      <c r="D36" s="30">
        <v>50</v>
      </c>
      <c r="E36" s="31">
        <v>17</v>
      </c>
      <c r="F36" s="236">
        <v>3580</v>
      </c>
      <c r="G36" s="237">
        <v>3377</v>
      </c>
      <c r="H36" s="238">
        <f t="shared" si="8"/>
        <v>1.0601125259105715</v>
      </c>
      <c r="I36" s="239">
        <f t="shared" si="9"/>
        <v>4296</v>
      </c>
      <c r="J36" s="236">
        <v>3346</v>
      </c>
      <c r="K36" s="238">
        <v>3157</v>
      </c>
      <c r="L36" s="240">
        <f t="shared" si="11"/>
        <v>1.0598669623059866</v>
      </c>
      <c r="M36" s="241">
        <f t="shared" si="10"/>
        <v>4015.2</v>
      </c>
      <c r="N36" s="129"/>
    </row>
    <row r="37" spans="2:14" ht="24.75" customHeight="1">
      <c r="B37" s="275"/>
      <c r="C37" s="275"/>
      <c r="D37" s="32">
        <v>80</v>
      </c>
      <c r="E37" s="33">
        <v>25</v>
      </c>
      <c r="F37" s="88">
        <v>5480</v>
      </c>
      <c r="G37" s="122">
        <v>5170</v>
      </c>
      <c r="H37" s="151">
        <f t="shared" si="8"/>
        <v>1.0599613152804641</v>
      </c>
      <c r="I37" s="187">
        <f t="shared" si="9"/>
        <v>6576</v>
      </c>
      <c r="J37" s="88">
        <v>5119</v>
      </c>
      <c r="K37" s="151">
        <v>4829</v>
      </c>
      <c r="L37" s="132">
        <f t="shared" si="11"/>
        <v>1.0600538413750258</v>
      </c>
      <c r="M37" s="89">
        <f t="shared" si="10"/>
        <v>6142.8</v>
      </c>
      <c r="N37" s="129"/>
    </row>
    <row r="38" spans="2:14" ht="37.5" customHeight="1" thickBot="1">
      <c r="B38" s="275"/>
      <c r="C38" s="275"/>
      <c r="D38" s="32">
        <v>100</v>
      </c>
      <c r="E38" s="33">
        <v>34</v>
      </c>
      <c r="F38" s="88">
        <v>7585</v>
      </c>
      <c r="G38" s="122">
        <v>7156</v>
      </c>
      <c r="H38" s="151">
        <f t="shared" si="8"/>
        <v>1.059949692565679</v>
      </c>
      <c r="I38" s="187">
        <f t="shared" si="9"/>
        <v>9102</v>
      </c>
      <c r="J38" s="88">
        <v>7089</v>
      </c>
      <c r="K38" s="151">
        <v>6688</v>
      </c>
      <c r="L38" s="132">
        <f t="shared" si="11"/>
        <v>1.0599581339712918</v>
      </c>
      <c r="M38" s="89">
        <f t="shared" si="10"/>
        <v>8506.8</v>
      </c>
      <c r="N38" s="129"/>
    </row>
    <row r="39" spans="2:13" ht="15" customHeight="1" thickBot="1">
      <c r="B39" s="276" t="s">
        <v>17</v>
      </c>
      <c r="C39" s="276"/>
      <c r="D39" s="276"/>
      <c r="E39" s="276"/>
      <c r="F39" s="277"/>
      <c r="G39" s="277"/>
      <c r="H39" s="277"/>
      <c r="I39" s="277"/>
      <c r="J39" s="277"/>
      <c r="K39" s="277"/>
      <c r="L39" s="277"/>
      <c r="M39" s="277"/>
    </row>
    <row r="40" spans="2:13" ht="12.75" customHeight="1" thickBot="1">
      <c r="B40" s="279" t="s">
        <v>18</v>
      </c>
      <c r="C40" s="280"/>
      <c r="D40" s="281" t="s">
        <v>4</v>
      </c>
      <c r="E40" s="283" t="s">
        <v>5</v>
      </c>
      <c r="F40" s="284" t="s">
        <v>6</v>
      </c>
      <c r="G40" s="284"/>
      <c r="H40" s="284"/>
      <c r="I40" s="285"/>
      <c r="J40" s="286" t="s">
        <v>7</v>
      </c>
      <c r="K40" s="284"/>
      <c r="L40" s="284"/>
      <c r="M40" s="285"/>
    </row>
    <row r="41" spans="2:13" ht="21.75" thickBot="1">
      <c r="B41" s="279"/>
      <c r="C41" s="280"/>
      <c r="D41" s="282"/>
      <c r="E41" s="258"/>
      <c r="F41" s="81" t="s">
        <v>8</v>
      </c>
      <c r="G41" s="121" t="s">
        <v>48</v>
      </c>
      <c r="H41" s="164" t="s">
        <v>49</v>
      </c>
      <c r="I41" s="161" t="s">
        <v>10</v>
      </c>
      <c r="J41" s="192" t="s">
        <v>8</v>
      </c>
      <c r="K41" s="174" t="s">
        <v>48</v>
      </c>
      <c r="L41" s="193" t="s">
        <v>49</v>
      </c>
      <c r="M41" s="194" t="s">
        <v>10</v>
      </c>
    </row>
    <row r="42" spans="2:15" ht="13.5" thickBot="1">
      <c r="B42" s="279"/>
      <c r="C42" s="280"/>
      <c r="D42" s="153">
        <v>50</v>
      </c>
      <c r="E42" s="34">
        <v>12</v>
      </c>
      <c r="F42" s="163">
        <v>3033</v>
      </c>
      <c r="G42" s="162">
        <v>2808</v>
      </c>
      <c r="H42" s="162">
        <f>F42/G42</f>
        <v>1.080128205128205</v>
      </c>
      <c r="I42" s="189">
        <f aca="true" t="shared" si="12" ref="I42:I50">F42*1.2</f>
        <v>3639.6</v>
      </c>
      <c r="J42" s="148">
        <v>2833</v>
      </c>
      <c r="K42" s="134">
        <v>2623</v>
      </c>
      <c r="L42" s="134">
        <f>J42/K42</f>
        <v>1.0800609988562715</v>
      </c>
      <c r="M42" s="195">
        <f aca="true" t="shared" si="13" ref="M42:M50">J42*1.2</f>
        <v>3399.6</v>
      </c>
      <c r="N42" s="150"/>
      <c r="O42" s="129"/>
    </row>
    <row r="43" spans="2:15" ht="12" customHeight="1" thickBot="1">
      <c r="B43" s="279"/>
      <c r="C43" s="280"/>
      <c r="D43" s="154">
        <v>80</v>
      </c>
      <c r="E43" s="91">
        <v>20</v>
      </c>
      <c r="F43" s="93">
        <v>4258</v>
      </c>
      <c r="G43" s="130">
        <v>3943</v>
      </c>
      <c r="H43" s="130">
        <f aca="true" t="shared" si="14" ref="H43:H50">F43/G43</f>
        <v>1.0798884098402233</v>
      </c>
      <c r="I43" s="189">
        <f t="shared" si="12"/>
        <v>5109.599999999999</v>
      </c>
      <c r="J43" s="149">
        <v>3979</v>
      </c>
      <c r="K43" s="131">
        <v>3684</v>
      </c>
      <c r="L43" s="131">
        <f aca="true" t="shared" si="15" ref="L43:L49">J43/K43</f>
        <v>1.0800760043431052</v>
      </c>
      <c r="M43" s="94">
        <f t="shared" si="13"/>
        <v>4774.8</v>
      </c>
      <c r="N43" s="150"/>
      <c r="O43" s="129"/>
    </row>
    <row r="44" spans="2:15" ht="11.25" customHeight="1" thickBot="1">
      <c r="B44" s="279"/>
      <c r="C44" s="280"/>
      <c r="D44" s="155">
        <v>100</v>
      </c>
      <c r="E44" s="13">
        <v>30</v>
      </c>
      <c r="F44" s="93">
        <v>4487</v>
      </c>
      <c r="G44" s="130">
        <v>4155</v>
      </c>
      <c r="H44" s="130">
        <f t="shared" si="14"/>
        <v>1.0799037304452468</v>
      </c>
      <c r="I44" s="190">
        <f t="shared" si="12"/>
        <v>5384.4</v>
      </c>
      <c r="J44" s="149">
        <v>4194</v>
      </c>
      <c r="K44" s="131">
        <v>3883</v>
      </c>
      <c r="L44" s="131">
        <f t="shared" si="15"/>
        <v>1.080092711820757</v>
      </c>
      <c r="M44" s="79">
        <f t="shared" si="13"/>
        <v>5032.8</v>
      </c>
      <c r="N44" s="150"/>
      <c r="O44" s="129"/>
    </row>
    <row r="45" spans="2:15" ht="11.25" customHeight="1" thickBot="1">
      <c r="B45" s="279"/>
      <c r="C45" s="280"/>
      <c r="D45" s="155">
        <v>125</v>
      </c>
      <c r="E45" s="13">
        <v>42</v>
      </c>
      <c r="F45" s="93">
        <v>6380</v>
      </c>
      <c r="G45" s="130">
        <v>5907</v>
      </c>
      <c r="H45" s="130">
        <f t="shared" si="14"/>
        <v>1.080074487895717</v>
      </c>
      <c r="I45" s="190">
        <f t="shared" si="12"/>
        <v>7656</v>
      </c>
      <c r="J45" s="149">
        <v>5963</v>
      </c>
      <c r="K45" s="131">
        <v>5521</v>
      </c>
      <c r="L45" s="131">
        <f t="shared" si="15"/>
        <v>1.0800579605143996</v>
      </c>
      <c r="M45" s="79">
        <f t="shared" si="13"/>
        <v>7155.599999999999</v>
      </c>
      <c r="N45" s="150"/>
      <c r="O45" s="129"/>
    </row>
    <row r="46" spans="2:15" ht="12" customHeight="1" thickBot="1">
      <c r="B46" s="279"/>
      <c r="C46" s="280"/>
      <c r="D46" s="156">
        <v>150</v>
      </c>
      <c r="E46" s="92">
        <v>57</v>
      </c>
      <c r="F46" s="93">
        <v>8530</v>
      </c>
      <c r="G46" s="130">
        <v>7898</v>
      </c>
      <c r="H46" s="130">
        <f t="shared" si="14"/>
        <v>1.0800202582932388</v>
      </c>
      <c r="I46" s="190">
        <f t="shared" si="12"/>
        <v>10236</v>
      </c>
      <c r="J46" s="149">
        <v>7971</v>
      </c>
      <c r="K46" s="131">
        <v>7381</v>
      </c>
      <c r="L46" s="131">
        <f t="shared" si="15"/>
        <v>1.0799349681614958</v>
      </c>
      <c r="M46" s="79">
        <f t="shared" si="13"/>
        <v>9565.199999999999</v>
      </c>
      <c r="N46" s="150"/>
      <c r="O46" s="129"/>
    </row>
    <row r="47" spans="2:15" ht="11.25" customHeight="1" thickBot="1">
      <c r="B47" s="279"/>
      <c r="C47" s="280"/>
      <c r="D47" s="155">
        <v>200</v>
      </c>
      <c r="E47" s="13">
        <v>99</v>
      </c>
      <c r="F47" s="93">
        <v>14959</v>
      </c>
      <c r="G47" s="130">
        <v>13851</v>
      </c>
      <c r="H47" s="130">
        <f t="shared" si="14"/>
        <v>1.0799942242437368</v>
      </c>
      <c r="I47" s="190">
        <f t="shared" si="12"/>
        <v>17950.8</v>
      </c>
      <c r="J47" s="149">
        <v>13982</v>
      </c>
      <c r="K47" s="131">
        <v>12946</v>
      </c>
      <c r="L47" s="131">
        <f t="shared" si="15"/>
        <v>1.0800247180596323</v>
      </c>
      <c r="M47" s="79">
        <f t="shared" si="13"/>
        <v>16778.399999999998</v>
      </c>
      <c r="N47" s="150"/>
      <c r="O47" s="129"/>
    </row>
    <row r="48" spans="2:15" ht="11.25" customHeight="1" thickBot="1">
      <c r="B48" s="279"/>
      <c r="C48" s="280"/>
      <c r="D48" s="157" t="s">
        <v>14</v>
      </c>
      <c r="E48" s="13">
        <v>99</v>
      </c>
      <c r="F48" s="93">
        <v>15085</v>
      </c>
      <c r="G48" s="130">
        <v>13968</v>
      </c>
      <c r="H48" s="130">
        <f>F48/G48</f>
        <v>1.0799684994272623</v>
      </c>
      <c r="I48" s="190">
        <f t="shared" si="12"/>
        <v>18102</v>
      </c>
      <c r="J48" s="149">
        <v>14098</v>
      </c>
      <c r="K48" s="131">
        <v>13054</v>
      </c>
      <c r="L48" s="131">
        <f t="shared" si="15"/>
        <v>1.0799754864409377</v>
      </c>
      <c r="M48" s="79">
        <f t="shared" si="13"/>
        <v>16917.6</v>
      </c>
      <c r="N48" s="150"/>
      <c r="O48" s="129"/>
    </row>
    <row r="49" spans="2:15" ht="11.25" customHeight="1" thickBot="1">
      <c r="B49" s="279"/>
      <c r="C49" s="280"/>
      <c r="D49" s="158" t="s">
        <v>19</v>
      </c>
      <c r="E49" s="13">
        <v>176</v>
      </c>
      <c r="F49" s="93">
        <v>23818</v>
      </c>
      <c r="G49" s="130">
        <v>22054</v>
      </c>
      <c r="H49" s="130">
        <f t="shared" si="14"/>
        <v>1.079985490160515</v>
      </c>
      <c r="I49" s="190">
        <f t="shared" si="12"/>
        <v>28581.6</v>
      </c>
      <c r="J49" s="83">
        <v>22260</v>
      </c>
      <c r="K49" s="132">
        <v>20611</v>
      </c>
      <c r="L49" s="131">
        <f t="shared" si="15"/>
        <v>1.080005822133812</v>
      </c>
      <c r="M49" s="135">
        <f t="shared" si="13"/>
        <v>26712</v>
      </c>
      <c r="N49" s="150"/>
      <c r="O49" s="129"/>
    </row>
    <row r="50" spans="2:15" ht="11.25" customHeight="1" thickBot="1">
      <c r="B50" s="279"/>
      <c r="C50" s="280"/>
      <c r="D50" s="159" t="s">
        <v>20</v>
      </c>
      <c r="E50" s="160">
        <v>247</v>
      </c>
      <c r="F50" s="95">
        <v>29616</v>
      </c>
      <c r="G50" s="133">
        <v>27422</v>
      </c>
      <c r="H50" s="133">
        <f t="shared" si="14"/>
        <v>1.0800087520968564</v>
      </c>
      <c r="I50" s="191">
        <f t="shared" si="12"/>
        <v>35539.2</v>
      </c>
      <c r="J50" s="84">
        <v>27657</v>
      </c>
      <c r="K50" s="136">
        <v>25608</v>
      </c>
      <c r="L50" s="137">
        <f>J50/K50</f>
        <v>1.0800140581068416</v>
      </c>
      <c r="M50" s="80">
        <f t="shared" si="13"/>
        <v>33188.4</v>
      </c>
      <c r="N50" s="150"/>
      <c r="O50" s="129"/>
    </row>
    <row r="51" spans="2:13" ht="12.75" customHeight="1">
      <c r="B51" s="262" t="s">
        <v>55</v>
      </c>
      <c r="C51" s="262"/>
      <c r="D51" s="35">
        <v>50</v>
      </c>
      <c r="E51" s="263" t="s">
        <v>21</v>
      </c>
      <c r="F51" s="263"/>
      <c r="G51" s="263"/>
      <c r="H51" s="263"/>
      <c r="I51" s="263"/>
      <c r="J51" s="263"/>
      <c r="K51" s="263"/>
      <c r="L51" s="263"/>
      <c r="M51" s="263"/>
    </row>
    <row r="52" spans="2:13" ht="11.25" customHeight="1">
      <c r="B52" s="262"/>
      <c r="C52" s="262"/>
      <c r="D52" s="36">
        <v>80</v>
      </c>
      <c r="E52" s="263"/>
      <c r="F52" s="263"/>
      <c r="G52" s="263"/>
      <c r="H52" s="263"/>
      <c r="I52" s="263"/>
      <c r="J52" s="263"/>
      <c r="K52" s="263"/>
      <c r="L52" s="263"/>
      <c r="M52" s="263"/>
    </row>
    <row r="53" spans="2:13" ht="12.75" customHeight="1">
      <c r="B53" s="262"/>
      <c r="C53" s="262"/>
      <c r="D53" s="36">
        <v>100</v>
      </c>
      <c r="E53" s="263"/>
      <c r="F53" s="263"/>
      <c r="G53" s="263"/>
      <c r="H53" s="263"/>
      <c r="I53" s="263"/>
      <c r="J53" s="263"/>
      <c r="K53" s="263"/>
      <c r="L53" s="263"/>
      <c r="M53" s="263"/>
    </row>
    <row r="54" spans="2:13" ht="11.25" customHeight="1">
      <c r="B54" s="262"/>
      <c r="C54" s="262"/>
      <c r="D54" s="38">
        <v>125</v>
      </c>
      <c r="E54" s="263"/>
      <c r="F54" s="263"/>
      <c r="G54" s="263"/>
      <c r="H54" s="263"/>
      <c r="I54" s="263"/>
      <c r="J54" s="263"/>
      <c r="K54" s="263"/>
      <c r="L54" s="263"/>
      <c r="M54" s="263"/>
    </row>
    <row r="55" spans="2:13" ht="10.5" customHeight="1">
      <c r="B55" s="262"/>
      <c r="C55" s="262"/>
      <c r="D55" s="38">
        <v>150</v>
      </c>
      <c r="E55" s="263"/>
      <c r="F55" s="263"/>
      <c r="G55" s="263"/>
      <c r="H55" s="263"/>
      <c r="I55" s="263"/>
      <c r="J55" s="263"/>
      <c r="K55" s="263"/>
      <c r="L55" s="263"/>
      <c r="M55" s="263"/>
    </row>
    <row r="56" spans="2:13" s="21" customFormat="1" ht="12" customHeight="1">
      <c r="B56" s="262"/>
      <c r="C56" s="262"/>
      <c r="D56" s="39">
        <v>200</v>
      </c>
      <c r="E56" s="263"/>
      <c r="F56" s="263"/>
      <c r="G56" s="263"/>
      <c r="H56" s="263"/>
      <c r="I56" s="263"/>
      <c r="J56" s="263"/>
      <c r="K56" s="263"/>
      <c r="L56" s="263"/>
      <c r="M56" s="263"/>
    </row>
    <row r="57" spans="2:13" s="21" customFormat="1" ht="12" customHeight="1">
      <c r="B57" s="262"/>
      <c r="C57" s="262"/>
      <c r="D57" s="37" t="s">
        <v>19</v>
      </c>
      <c r="E57" s="263"/>
      <c r="F57" s="263"/>
      <c r="G57" s="263"/>
      <c r="H57" s="263"/>
      <c r="I57" s="263"/>
      <c r="J57" s="263"/>
      <c r="K57" s="263"/>
      <c r="L57" s="263"/>
      <c r="M57" s="263"/>
    </row>
    <row r="58" spans="2:13" s="21" customFormat="1" ht="12.75" customHeight="1" thickBot="1">
      <c r="B58" s="262"/>
      <c r="C58" s="262"/>
      <c r="D58" s="40" t="s">
        <v>20</v>
      </c>
      <c r="E58" s="263"/>
      <c r="F58" s="263"/>
      <c r="G58" s="263"/>
      <c r="H58" s="263"/>
      <c r="I58" s="263"/>
      <c r="J58" s="263"/>
      <c r="K58" s="263"/>
      <c r="L58" s="263"/>
      <c r="M58" s="263"/>
    </row>
    <row r="59" spans="2:13" s="21" customFormat="1" ht="15" customHeight="1" thickBot="1">
      <c r="B59" s="264" t="s">
        <v>22</v>
      </c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</row>
    <row r="60" spans="2:13" s="21" customFormat="1" ht="18.75" customHeight="1" hidden="1" thickBot="1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1" spans="2:13" s="21" customFormat="1" ht="23.25" customHeight="1" thickBot="1">
      <c r="B61" s="265" t="s">
        <v>23</v>
      </c>
      <c r="C61" s="265"/>
      <c r="D61" s="265"/>
      <c r="E61" s="278" t="s">
        <v>24</v>
      </c>
      <c r="F61" s="278"/>
      <c r="G61" s="278"/>
      <c r="H61" s="278"/>
      <c r="I61" s="278"/>
      <c r="J61" s="278"/>
      <c r="K61" s="278"/>
      <c r="L61" s="278"/>
      <c r="M61" s="278"/>
    </row>
    <row r="62" spans="2:13" ht="15.75" customHeight="1">
      <c r="B62" s="261" t="s">
        <v>52</v>
      </c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</row>
    <row r="63" spans="2:13" ht="12.75" customHeight="1">
      <c r="B63" s="261" t="s">
        <v>51</v>
      </c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</row>
  </sheetData>
  <sheetProtection/>
  <mergeCells count="28">
    <mergeCell ref="B39:M39"/>
    <mergeCell ref="E61:M61"/>
    <mergeCell ref="B62:M62"/>
    <mergeCell ref="B40:C50"/>
    <mergeCell ref="D40:D41"/>
    <mergeCell ref="E40:E41"/>
    <mergeCell ref="F40:I40"/>
    <mergeCell ref="J40:M40"/>
    <mergeCell ref="B63:M63"/>
    <mergeCell ref="B51:C58"/>
    <mergeCell ref="E51:M58"/>
    <mergeCell ref="B59:M59"/>
    <mergeCell ref="B61:D61"/>
    <mergeCell ref="B11:C15"/>
    <mergeCell ref="B16:C20"/>
    <mergeCell ref="B21:C29"/>
    <mergeCell ref="B30:C35"/>
    <mergeCell ref="B36:C38"/>
    <mergeCell ref="J4:M4"/>
    <mergeCell ref="F7:M7"/>
    <mergeCell ref="B8:E8"/>
    <mergeCell ref="F8:I8"/>
    <mergeCell ref="J8:M8"/>
    <mergeCell ref="B9:C10"/>
    <mergeCell ref="D9:D10"/>
    <mergeCell ref="E9:E10"/>
    <mergeCell ref="F9:I9"/>
    <mergeCell ref="J9:M9"/>
  </mergeCells>
  <printOptions/>
  <pageMargins left="0.7086614173228347" right="0.15748031496062992" top="0.35433070866141736" bottom="0.2755905511811024" header="0.31496062992125984" footer="0.3149606299212598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PageLayoutView="0" workbookViewId="0" topLeftCell="B47">
      <selection activeCell="G42" sqref="G41:J42"/>
    </sheetView>
  </sheetViews>
  <sheetFormatPr defaultColWidth="9.00390625" defaultRowHeight="12.75"/>
  <cols>
    <col min="1" max="1" width="0" style="0" hidden="1" customWidth="1"/>
    <col min="2" max="2" width="7.75390625" style="0" customWidth="1"/>
    <col min="3" max="3" width="52.75390625" style="0" customWidth="1"/>
    <col min="4" max="4" width="4.625" style="0" customWidth="1"/>
    <col min="5" max="5" width="8.875" style="42" customWidth="1"/>
    <col min="6" max="6" width="6.125" style="0" customWidth="1"/>
    <col min="7" max="7" width="8.875" style="0" customWidth="1"/>
    <col min="8" max="8" width="8.875" style="0" hidden="1" customWidth="1"/>
    <col min="9" max="9" width="10.00390625" style="0" hidden="1" customWidth="1"/>
    <col min="10" max="10" width="8.375" style="0" customWidth="1"/>
    <col min="11" max="11" width="9.25390625" style="0" customWidth="1"/>
    <col min="12" max="12" width="9.25390625" style="0" hidden="1" customWidth="1"/>
    <col min="13" max="13" width="10.25390625" style="0" hidden="1" customWidth="1"/>
    <col min="14" max="14" width="9.25390625" style="0" customWidth="1"/>
    <col min="15" max="15" width="10.625" style="0" customWidth="1"/>
  </cols>
  <sheetData>
    <row r="1" spans="3:14" ht="12.75">
      <c r="C1" s="43"/>
      <c r="D1" s="43"/>
      <c r="F1" s="43"/>
      <c r="G1" s="43"/>
      <c r="H1" s="43"/>
      <c r="I1" s="43"/>
      <c r="J1" s="43"/>
      <c r="N1" s="43"/>
    </row>
    <row r="2" spans="3:14" ht="12.75">
      <c r="C2" s="43"/>
      <c r="D2" s="43"/>
      <c r="F2" s="43"/>
      <c r="G2" s="43"/>
      <c r="H2" s="43"/>
      <c r="I2" s="43"/>
      <c r="J2" s="43"/>
      <c r="K2" s="42"/>
      <c r="L2" s="42"/>
      <c r="M2" s="42"/>
      <c r="N2" s="43"/>
    </row>
    <row r="3" spans="3:14" ht="12.75">
      <c r="C3" s="43"/>
      <c r="D3" s="43"/>
      <c r="F3" s="43"/>
      <c r="G3" s="43"/>
      <c r="H3" s="43"/>
      <c r="I3" s="43"/>
      <c r="J3" s="43"/>
      <c r="N3" s="43"/>
    </row>
    <row r="4" spans="3:14" ht="12.75">
      <c r="C4" s="43"/>
      <c r="D4" s="43"/>
      <c r="F4" s="43"/>
      <c r="G4" s="43"/>
      <c r="H4" s="43"/>
      <c r="I4" s="43"/>
      <c r="J4" s="43"/>
      <c r="N4" s="43"/>
    </row>
    <row r="5" spans="3:14" ht="6.75" customHeight="1" thickBot="1">
      <c r="C5" s="43"/>
      <c r="D5" s="43"/>
      <c r="F5" s="43"/>
      <c r="N5" s="43"/>
    </row>
    <row r="6" spans="1:14" ht="11.25" customHeight="1" thickBot="1">
      <c r="A6" s="44"/>
      <c r="B6" s="44"/>
      <c r="G6" s="45"/>
      <c r="H6" s="45"/>
      <c r="I6" s="45"/>
      <c r="J6" s="46"/>
      <c r="K6" s="325" t="s">
        <v>53</v>
      </c>
      <c r="L6" s="325"/>
      <c r="M6" s="325"/>
      <c r="N6" s="325"/>
    </row>
    <row r="7" spans="1:14" ht="53.25" customHeight="1" thickBot="1">
      <c r="A7" s="44"/>
      <c r="B7" s="44"/>
      <c r="G7" s="45"/>
      <c r="H7" s="45"/>
      <c r="I7" s="45"/>
      <c r="J7" s="45"/>
      <c r="K7" s="47"/>
      <c r="L7" s="47"/>
      <c r="M7" s="47"/>
      <c r="N7" s="47"/>
    </row>
    <row r="8" spans="1:14" ht="27.75" customHeight="1" thickBot="1">
      <c r="A8" s="44"/>
      <c r="B8" s="44"/>
      <c r="C8" s="48"/>
      <c r="D8" s="49"/>
      <c r="E8" s="50"/>
      <c r="F8" s="49"/>
      <c r="G8" s="326" t="s">
        <v>0</v>
      </c>
      <c r="H8" s="326"/>
      <c r="I8" s="326"/>
      <c r="J8" s="326"/>
      <c r="K8" s="326"/>
      <c r="L8" s="326"/>
      <c r="M8" s="326"/>
      <c r="N8" s="326"/>
    </row>
    <row r="9" spans="1:14" ht="15" customHeight="1" thickBot="1">
      <c r="A9" s="44"/>
      <c r="B9" s="44"/>
      <c r="C9" s="289" t="s">
        <v>3</v>
      </c>
      <c r="D9" s="289"/>
      <c r="E9" s="290" t="s">
        <v>4</v>
      </c>
      <c r="F9" s="287" t="s">
        <v>25</v>
      </c>
      <c r="G9" s="327" t="s">
        <v>26</v>
      </c>
      <c r="H9" s="327"/>
      <c r="I9" s="327"/>
      <c r="J9" s="327"/>
      <c r="K9" s="327" t="s">
        <v>27</v>
      </c>
      <c r="L9" s="327"/>
      <c r="M9" s="327"/>
      <c r="N9" s="327"/>
    </row>
    <row r="10" spans="1:14" ht="16.5" thickBot="1">
      <c r="A10" s="44"/>
      <c r="B10" s="44"/>
      <c r="C10" s="289"/>
      <c r="D10" s="289"/>
      <c r="E10" s="290"/>
      <c r="F10" s="288"/>
      <c r="G10" s="328" t="s">
        <v>6</v>
      </c>
      <c r="H10" s="329"/>
      <c r="I10" s="329"/>
      <c r="J10" s="330"/>
      <c r="K10" s="328" t="s">
        <v>7</v>
      </c>
      <c r="L10" s="329"/>
      <c r="M10" s="329"/>
      <c r="N10" s="330"/>
    </row>
    <row r="11" spans="1:14" ht="32.25" customHeight="1" thickBot="1">
      <c r="A11" s="44"/>
      <c r="B11" s="44"/>
      <c r="C11" s="289"/>
      <c r="D11" s="289"/>
      <c r="E11" s="290"/>
      <c r="F11" s="288"/>
      <c r="G11" s="196" t="s">
        <v>8</v>
      </c>
      <c r="H11" s="197" t="s">
        <v>48</v>
      </c>
      <c r="I11" s="197" t="s">
        <v>49</v>
      </c>
      <c r="J11" s="198" t="s">
        <v>10</v>
      </c>
      <c r="K11" s="196" t="s">
        <v>8</v>
      </c>
      <c r="L11" s="197" t="s">
        <v>48</v>
      </c>
      <c r="M11" s="197" t="s">
        <v>49</v>
      </c>
      <c r="N11" s="198" t="s">
        <v>10</v>
      </c>
    </row>
    <row r="12" spans="1:14" ht="14.25" customHeight="1" thickBot="1">
      <c r="A12" s="44"/>
      <c r="B12" s="44"/>
      <c r="C12" s="51" t="s">
        <v>39</v>
      </c>
      <c r="D12" s="295"/>
      <c r="E12" s="296"/>
      <c r="F12" s="296"/>
      <c r="G12" s="297"/>
      <c r="H12" s="297"/>
      <c r="I12" s="297"/>
      <c r="J12" s="297"/>
      <c r="K12" s="297"/>
      <c r="L12" s="297"/>
      <c r="M12" s="297"/>
      <c r="N12" s="297"/>
    </row>
    <row r="13" spans="1:14" ht="34.5" customHeight="1" thickBot="1">
      <c r="A13" s="44"/>
      <c r="B13" s="44"/>
      <c r="C13" s="267" t="s">
        <v>40</v>
      </c>
      <c r="D13" s="298"/>
      <c r="E13" s="176" t="s">
        <v>4</v>
      </c>
      <c r="F13" s="177" t="s">
        <v>28</v>
      </c>
      <c r="G13" s="201" t="s">
        <v>8</v>
      </c>
      <c r="H13" s="164" t="s">
        <v>48</v>
      </c>
      <c r="I13" s="164" t="s">
        <v>49</v>
      </c>
      <c r="J13" s="202" t="s">
        <v>10</v>
      </c>
      <c r="K13" s="201" t="s">
        <v>8</v>
      </c>
      <c r="L13" s="164" t="s">
        <v>48</v>
      </c>
      <c r="M13" s="164" t="s">
        <v>49</v>
      </c>
      <c r="N13" s="202" t="s">
        <v>10</v>
      </c>
    </row>
    <row r="14" spans="1:14" ht="16.5" thickBot="1">
      <c r="A14" s="44"/>
      <c r="B14" s="44"/>
      <c r="C14" s="267"/>
      <c r="D14" s="298"/>
      <c r="E14" s="178">
        <v>50</v>
      </c>
      <c r="F14" s="179">
        <v>3.8</v>
      </c>
      <c r="G14" s="207">
        <v>629</v>
      </c>
      <c r="H14" s="208">
        <v>593</v>
      </c>
      <c r="I14" s="209">
        <f aca="true" t="shared" si="0" ref="I14:I19">G14/H14</f>
        <v>1.06070826306914</v>
      </c>
      <c r="J14" s="210">
        <f aca="true" t="shared" si="1" ref="J14:J19">G14*1.2</f>
        <v>754.8</v>
      </c>
      <c r="K14" s="204">
        <v>587</v>
      </c>
      <c r="L14" s="199">
        <v>554</v>
      </c>
      <c r="M14" s="173">
        <f aca="true" t="shared" si="2" ref="M14:M19">K14/L14</f>
        <v>1.05956678700361</v>
      </c>
      <c r="N14" s="200">
        <f aca="true" t="shared" si="3" ref="N14:N19">K14*1.2</f>
        <v>704.4</v>
      </c>
    </row>
    <row r="15" spans="1:14" ht="16.5" thickBot="1">
      <c r="A15" s="44"/>
      <c r="B15" s="44"/>
      <c r="C15" s="267"/>
      <c r="D15" s="298"/>
      <c r="E15" s="180">
        <v>80</v>
      </c>
      <c r="F15" s="181">
        <v>4.4</v>
      </c>
      <c r="G15" s="211">
        <v>793</v>
      </c>
      <c r="H15" s="175">
        <v>748</v>
      </c>
      <c r="I15" s="165">
        <f t="shared" si="0"/>
        <v>1.0601604278074865</v>
      </c>
      <c r="J15" s="212">
        <f t="shared" si="1"/>
        <v>951.5999999999999</v>
      </c>
      <c r="K15" s="205">
        <v>740</v>
      </c>
      <c r="L15" s="56">
        <v>698</v>
      </c>
      <c r="M15" s="168">
        <f t="shared" si="2"/>
        <v>1.0601719197707737</v>
      </c>
      <c r="N15" s="57">
        <f t="shared" si="3"/>
        <v>888</v>
      </c>
    </row>
    <row r="16" spans="1:14" ht="15.75" customHeight="1" thickBot="1">
      <c r="A16" s="44"/>
      <c r="B16" s="44"/>
      <c r="C16" s="267"/>
      <c r="D16" s="298"/>
      <c r="E16" s="182">
        <v>100</v>
      </c>
      <c r="F16" s="183">
        <v>6</v>
      </c>
      <c r="G16" s="211">
        <v>970</v>
      </c>
      <c r="H16" s="175">
        <v>915</v>
      </c>
      <c r="I16" s="165">
        <f t="shared" si="0"/>
        <v>1.0601092896174864</v>
      </c>
      <c r="J16" s="212">
        <f t="shared" si="1"/>
        <v>1164</v>
      </c>
      <c r="K16" s="205">
        <v>906</v>
      </c>
      <c r="L16" s="56">
        <v>855</v>
      </c>
      <c r="M16" s="168">
        <f t="shared" si="2"/>
        <v>1.0596491228070175</v>
      </c>
      <c r="N16" s="57">
        <f t="shared" si="3"/>
        <v>1087.2</v>
      </c>
    </row>
    <row r="17" spans="1:14" ht="16.5" customHeight="1" thickBot="1">
      <c r="A17" s="44"/>
      <c r="B17" s="44"/>
      <c r="C17" s="267"/>
      <c r="D17" s="298"/>
      <c r="E17" s="182">
        <v>150</v>
      </c>
      <c r="F17" s="183">
        <v>10</v>
      </c>
      <c r="G17" s="211">
        <v>1746</v>
      </c>
      <c r="H17" s="175">
        <v>1647</v>
      </c>
      <c r="I17" s="165">
        <f t="shared" si="0"/>
        <v>1.0601092896174864</v>
      </c>
      <c r="J17" s="212">
        <f t="shared" si="1"/>
        <v>2095.2</v>
      </c>
      <c r="K17" s="205">
        <v>1631</v>
      </c>
      <c r="L17" s="56">
        <v>1539</v>
      </c>
      <c r="M17" s="168">
        <f t="shared" si="2"/>
        <v>1.059779077322937</v>
      </c>
      <c r="N17" s="57">
        <f t="shared" si="3"/>
        <v>1957.1999999999998</v>
      </c>
    </row>
    <row r="18" spans="1:14" ht="16.5" customHeight="1" thickBot="1">
      <c r="A18" s="44"/>
      <c r="B18" s="44"/>
      <c r="C18" s="267"/>
      <c r="D18" s="298"/>
      <c r="E18" s="184" t="s">
        <v>29</v>
      </c>
      <c r="F18" s="181">
        <v>14.3</v>
      </c>
      <c r="G18" s="211">
        <v>3068</v>
      </c>
      <c r="H18" s="175">
        <v>2894</v>
      </c>
      <c r="I18" s="165">
        <f t="shared" si="0"/>
        <v>1.060124395300622</v>
      </c>
      <c r="J18" s="212">
        <f t="shared" si="1"/>
        <v>3681.6</v>
      </c>
      <c r="K18" s="205">
        <v>2867</v>
      </c>
      <c r="L18" s="56">
        <v>2705</v>
      </c>
      <c r="M18" s="168">
        <f t="shared" si="2"/>
        <v>1.0598890942698707</v>
      </c>
      <c r="N18" s="57">
        <f t="shared" si="3"/>
        <v>3440.4</v>
      </c>
    </row>
    <row r="19" spans="1:14" ht="16.5" customHeight="1" thickBot="1">
      <c r="A19" s="44"/>
      <c r="B19" s="44"/>
      <c r="C19" s="267"/>
      <c r="D19" s="298"/>
      <c r="E19" s="185" t="s">
        <v>30</v>
      </c>
      <c r="F19" s="186">
        <v>26</v>
      </c>
      <c r="G19" s="213">
        <v>5601</v>
      </c>
      <c r="H19" s="214">
        <v>5284</v>
      </c>
      <c r="I19" s="215">
        <f t="shared" si="0"/>
        <v>1.05999242997729</v>
      </c>
      <c r="J19" s="216">
        <f t="shared" si="1"/>
        <v>6721.2</v>
      </c>
      <c r="K19" s="206">
        <v>5234</v>
      </c>
      <c r="L19" s="61">
        <v>4938</v>
      </c>
      <c r="M19" s="169">
        <f t="shared" si="2"/>
        <v>1.0599432968813285</v>
      </c>
      <c r="N19" s="62">
        <f t="shared" si="3"/>
        <v>6280.8</v>
      </c>
    </row>
    <row r="20" spans="3:14" ht="12.75" customHeight="1" hidden="1">
      <c r="C20" s="63"/>
      <c r="D20" s="64"/>
      <c r="E20" s="65"/>
      <c r="F20" s="64"/>
      <c r="G20" s="64"/>
      <c r="H20" s="64"/>
      <c r="I20" s="64"/>
      <c r="J20" s="64"/>
      <c r="K20" s="64"/>
      <c r="L20" s="64"/>
      <c r="M20" s="64"/>
      <c r="N20" s="66"/>
    </row>
    <row r="21" spans="3:14" ht="12.75" customHeight="1" hidden="1">
      <c r="C21" s="63"/>
      <c r="D21" s="64"/>
      <c r="E21" s="65"/>
      <c r="F21" s="64"/>
      <c r="G21" s="64"/>
      <c r="H21" s="64"/>
      <c r="I21" s="64"/>
      <c r="J21" s="64"/>
      <c r="K21" s="64"/>
      <c r="L21" s="64"/>
      <c r="M21" s="64"/>
      <c r="N21" s="66"/>
    </row>
    <row r="22" spans="3:14" ht="12.75" customHeight="1" hidden="1">
      <c r="C22" s="63"/>
      <c r="D22" s="64"/>
      <c r="E22" s="65"/>
      <c r="F22" s="64"/>
      <c r="G22" s="64"/>
      <c r="H22" s="64"/>
      <c r="I22" s="64"/>
      <c r="J22" s="64"/>
      <c r="K22" s="64"/>
      <c r="L22" s="64"/>
      <c r="M22" s="64"/>
      <c r="N22" s="66"/>
    </row>
    <row r="23" spans="3:14" ht="12.75" customHeight="1" hidden="1">
      <c r="C23" s="63"/>
      <c r="D23" s="64"/>
      <c r="E23" s="65"/>
      <c r="F23" s="64"/>
      <c r="G23" s="64"/>
      <c r="H23" s="64"/>
      <c r="I23" s="64"/>
      <c r="J23" s="64"/>
      <c r="K23" s="64"/>
      <c r="L23" s="64"/>
      <c r="M23" s="64"/>
      <c r="N23" s="66"/>
    </row>
    <row r="24" spans="3:14" ht="12.75" customHeight="1" hidden="1">
      <c r="C24" s="63"/>
      <c r="D24" s="64"/>
      <c r="E24" s="65"/>
      <c r="F24" s="64"/>
      <c r="G24" s="64"/>
      <c r="H24" s="64"/>
      <c r="I24" s="64"/>
      <c r="J24" s="64"/>
      <c r="K24" s="64"/>
      <c r="L24" s="64"/>
      <c r="M24" s="64"/>
      <c r="N24" s="66"/>
    </row>
    <row r="25" spans="3:14" ht="12.75" customHeight="1" hidden="1">
      <c r="C25" s="63"/>
      <c r="D25" s="64"/>
      <c r="E25" s="65"/>
      <c r="F25" s="64"/>
      <c r="G25" s="64"/>
      <c r="H25" s="64"/>
      <c r="I25" s="64"/>
      <c r="J25" s="64"/>
      <c r="K25" s="64"/>
      <c r="L25" s="64"/>
      <c r="M25" s="64"/>
      <c r="N25" s="66"/>
    </row>
    <row r="26" spans="3:14" ht="12.75" customHeight="1" hidden="1">
      <c r="C26" s="63"/>
      <c r="D26" s="64"/>
      <c r="E26" s="65"/>
      <c r="F26" s="64"/>
      <c r="G26" s="64"/>
      <c r="H26" s="64"/>
      <c r="I26" s="64"/>
      <c r="J26" s="64"/>
      <c r="K26" s="64"/>
      <c r="L26" s="64"/>
      <c r="M26" s="64"/>
      <c r="N26" s="66"/>
    </row>
    <row r="27" spans="3:14" ht="12.75" customHeight="1" hidden="1">
      <c r="C27" s="63"/>
      <c r="D27" s="64"/>
      <c r="E27" s="65"/>
      <c r="F27" s="64"/>
      <c r="G27" s="64"/>
      <c r="H27" s="64"/>
      <c r="I27" s="64"/>
      <c r="J27" s="64"/>
      <c r="K27" s="64"/>
      <c r="L27" s="64"/>
      <c r="M27" s="64"/>
      <c r="N27" s="66"/>
    </row>
    <row r="28" spans="3:14" ht="12.75" customHeight="1" hidden="1">
      <c r="C28" s="63"/>
      <c r="D28" s="64"/>
      <c r="E28" s="65"/>
      <c r="F28" s="64"/>
      <c r="G28" s="64"/>
      <c r="H28" s="64"/>
      <c r="I28" s="64"/>
      <c r="J28" s="64"/>
      <c r="K28" s="64"/>
      <c r="L28" s="64"/>
      <c r="M28" s="64"/>
      <c r="N28" s="66"/>
    </row>
    <row r="29" spans="3:14" ht="12.75" customHeight="1" hidden="1" thickBot="1">
      <c r="C29" s="63"/>
      <c r="D29" s="64"/>
      <c r="E29" s="65"/>
      <c r="F29" s="64"/>
      <c r="G29" s="64"/>
      <c r="H29" s="64"/>
      <c r="I29" s="64"/>
      <c r="J29" s="64"/>
      <c r="K29" s="64"/>
      <c r="L29" s="64"/>
      <c r="M29" s="64"/>
      <c r="N29" s="66"/>
    </row>
    <row r="30" spans="3:14" ht="12.75" customHeight="1" hidden="1" thickBot="1">
      <c r="C30" s="67"/>
      <c r="D30" s="68"/>
      <c r="E30" s="299"/>
      <c r="F30" s="299"/>
      <c r="G30" s="299"/>
      <c r="H30" s="299"/>
      <c r="I30" s="299"/>
      <c r="J30" s="299"/>
      <c r="K30" s="299"/>
      <c r="L30" s="299"/>
      <c r="M30" s="299"/>
      <c r="N30" s="299"/>
    </row>
    <row r="31" spans="3:14" ht="15.75" customHeight="1">
      <c r="C31" s="300" t="s">
        <v>41</v>
      </c>
      <c r="D31" s="301"/>
      <c r="E31" s="69">
        <v>50</v>
      </c>
      <c r="F31" s="52">
        <v>3.4</v>
      </c>
      <c r="G31" s="222">
        <v>629</v>
      </c>
      <c r="H31" s="209">
        <v>593</v>
      </c>
      <c r="I31" s="209">
        <f aca="true" t="shared" si="4" ref="I31:I36">G31/H31</f>
        <v>1.06070826306914</v>
      </c>
      <c r="J31" s="210">
        <f aca="true" t="shared" si="5" ref="J31:J36">G31*1.2</f>
        <v>754.8</v>
      </c>
      <c r="K31" s="220">
        <v>587</v>
      </c>
      <c r="L31" s="53">
        <v>554</v>
      </c>
      <c r="M31" s="167">
        <f aca="true" t="shared" si="6" ref="M31:M36">K31/L31</f>
        <v>1.05956678700361</v>
      </c>
      <c r="N31" s="54">
        <f aca="true" t="shared" si="7" ref="N31:N36">K31*1.2</f>
        <v>704.4</v>
      </c>
    </row>
    <row r="32" spans="3:14" ht="15" customHeight="1">
      <c r="C32" s="301"/>
      <c r="D32" s="301"/>
      <c r="E32" s="70">
        <v>80</v>
      </c>
      <c r="F32" s="55">
        <v>4</v>
      </c>
      <c r="G32" s="223">
        <v>793</v>
      </c>
      <c r="H32" s="165">
        <v>748</v>
      </c>
      <c r="I32" s="165">
        <f t="shared" si="4"/>
        <v>1.0601604278074865</v>
      </c>
      <c r="J32" s="212">
        <f t="shared" si="5"/>
        <v>951.5999999999999</v>
      </c>
      <c r="K32" s="205">
        <v>740</v>
      </c>
      <c r="L32" s="56">
        <v>698</v>
      </c>
      <c r="M32" s="168">
        <f t="shared" si="6"/>
        <v>1.0601719197707737</v>
      </c>
      <c r="N32" s="57">
        <f t="shared" si="7"/>
        <v>888</v>
      </c>
    </row>
    <row r="33" spans="3:14" ht="15.75" customHeight="1">
      <c r="C33" s="301"/>
      <c r="D33" s="301"/>
      <c r="E33" s="70">
        <v>100</v>
      </c>
      <c r="F33" s="58">
        <v>5.4</v>
      </c>
      <c r="G33" s="223">
        <v>970</v>
      </c>
      <c r="H33" s="165">
        <v>915</v>
      </c>
      <c r="I33" s="165">
        <f t="shared" si="4"/>
        <v>1.0601092896174864</v>
      </c>
      <c r="J33" s="212">
        <f t="shared" si="5"/>
        <v>1164</v>
      </c>
      <c r="K33" s="205">
        <v>906</v>
      </c>
      <c r="L33" s="56">
        <v>855</v>
      </c>
      <c r="M33" s="168">
        <f t="shared" si="6"/>
        <v>1.0596491228070175</v>
      </c>
      <c r="N33" s="57">
        <f t="shared" si="7"/>
        <v>1087.2</v>
      </c>
    </row>
    <row r="34" spans="3:14" ht="12" customHeight="1">
      <c r="C34" s="301"/>
      <c r="D34" s="301"/>
      <c r="E34" s="70">
        <v>150</v>
      </c>
      <c r="F34" s="58">
        <v>9.4</v>
      </c>
      <c r="G34" s="223">
        <v>1746</v>
      </c>
      <c r="H34" s="165">
        <v>1647</v>
      </c>
      <c r="I34" s="165">
        <f t="shared" si="4"/>
        <v>1.0601092896174864</v>
      </c>
      <c r="J34" s="212">
        <f t="shared" si="5"/>
        <v>2095.2</v>
      </c>
      <c r="K34" s="205">
        <v>1631</v>
      </c>
      <c r="L34" s="56">
        <v>1539</v>
      </c>
      <c r="M34" s="168">
        <f t="shared" si="6"/>
        <v>1.059779077322937</v>
      </c>
      <c r="N34" s="57">
        <f t="shared" si="7"/>
        <v>1957.1999999999998</v>
      </c>
    </row>
    <row r="35" spans="3:14" ht="15.75" customHeight="1">
      <c r="C35" s="301"/>
      <c r="D35" s="301"/>
      <c r="E35" s="59" t="s">
        <v>29</v>
      </c>
      <c r="F35" s="55">
        <v>13</v>
      </c>
      <c r="G35" s="223">
        <v>3068</v>
      </c>
      <c r="H35" s="165">
        <v>2894</v>
      </c>
      <c r="I35" s="165">
        <f t="shared" si="4"/>
        <v>1.060124395300622</v>
      </c>
      <c r="J35" s="212">
        <f t="shared" si="5"/>
        <v>3681.6</v>
      </c>
      <c r="K35" s="205">
        <v>2867</v>
      </c>
      <c r="L35" s="56">
        <v>2705</v>
      </c>
      <c r="M35" s="168">
        <f t="shared" si="6"/>
        <v>1.0598890942698707</v>
      </c>
      <c r="N35" s="57">
        <f t="shared" si="7"/>
        <v>3440.4</v>
      </c>
    </row>
    <row r="36" spans="3:14" ht="13.5" customHeight="1" thickBot="1">
      <c r="C36" s="301"/>
      <c r="D36" s="301"/>
      <c r="E36" s="59" t="s">
        <v>30</v>
      </c>
      <c r="F36" s="60">
        <v>24</v>
      </c>
      <c r="G36" s="224">
        <v>5601</v>
      </c>
      <c r="H36" s="166">
        <v>5284</v>
      </c>
      <c r="I36" s="166">
        <f t="shared" si="4"/>
        <v>1.05999242997729</v>
      </c>
      <c r="J36" s="225">
        <f t="shared" si="5"/>
        <v>6721.2</v>
      </c>
      <c r="K36" s="206">
        <v>5234</v>
      </c>
      <c r="L36" s="61">
        <v>4938</v>
      </c>
      <c r="M36" s="169">
        <f t="shared" si="6"/>
        <v>1.0599432968813285</v>
      </c>
      <c r="N36" s="62">
        <f t="shared" si="7"/>
        <v>6280.8</v>
      </c>
    </row>
    <row r="37" spans="1:14" ht="12.75" customHeight="1" hidden="1" thickBot="1">
      <c r="A37" s="71"/>
      <c r="B37" s="71"/>
      <c r="C37" s="76"/>
      <c r="D37" s="76"/>
      <c r="E37" s="77"/>
      <c r="F37" s="217"/>
      <c r="G37" s="226"/>
      <c r="H37" s="77"/>
      <c r="I37" s="77"/>
      <c r="J37" s="227"/>
      <c r="K37" s="221"/>
      <c r="L37" s="77"/>
      <c r="M37" s="77"/>
      <c r="N37" s="77"/>
    </row>
    <row r="38" spans="1:14" ht="47.25" customHeight="1">
      <c r="A38" s="71"/>
      <c r="B38" s="71"/>
      <c r="C38" s="302" t="s">
        <v>47</v>
      </c>
      <c r="D38" s="303"/>
      <c r="E38" s="101" t="s">
        <v>37</v>
      </c>
      <c r="F38" s="218">
        <v>32</v>
      </c>
      <c r="G38" s="103">
        <v>8745</v>
      </c>
      <c r="H38" s="110">
        <v>8250</v>
      </c>
      <c r="I38" s="110">
        <f>G38/H38</f>
        <v>1.06</v>
      </c>
      <c r="J38" s="228">
        <f>G38*1.2</f>
        <v>10494</v>
      </c>
      <c r="K38" s="110">
        <v>8421</v>
      </c>
      <c r="L38" s="104">
        <f>L36+3006</f>
        <v>7944</v>
      </c>
      <c r="M38" s="170">
        <f>K38/L38</f>
        <v>1.0600453172205437</v>
      </c>
      <c r="N38" s="105">
        <f>K38*1.2</f>
        <v>10105.199999999999</v>
      </c>
    </row>
    <row r="39" spans="1:14" ht="42" customHeight="1" thickBot="1">
      <c r="A39" s="71"/>
      <c r="B39" s="71"/>
      <c r="C39" s="304"/>
      <c r="D39" s="305"/>
      <c r="E39" s="112" t="s">
        <v>38</v>
      </c>
      <c r="F39" s="219">
        <v>40</v>
      </c>
      <c r="G39" s="229">
        <v>13138</v>
      </c>
      <c r="H39" s="230">
        <v>12394.1631</v>
      </c>
      <c r="I39" s="230">
        <f>G39/H39</f>
        <v>1.0600150969451096</v>
      </c>
      <c r="J39" s="231">
        <f>G39*1.2</f>
        <v>15765.599999999999</v>
      </c>
      <c r="K39" s="120">
        <v>12278</v>
      </c>
      <c r="L39" s="106">
        <v>11583.33</v>
      </c>
      <c r="M39" s="171">
        <f>K39/L39</f>
        <v>1.0599715280493607</v>
      </c>
      <c r="N39" s="107">
        <f>K39*1.2</f>
        <v>14733.599999999999</v>
      </c>
    </row>
    <row r="40" spans="1:14" ht="18.75" customHeight="1" thickBot="1">
      <c r="A40" s="71"/>
      <c r="B40" s="71"/>
      <c r="C40" s="48"/>
      <c r="D40" s="49"/>
      <c r="E40" s="50"/>
      <c r="F40" s="49"/>
      <c r="G40" s="344" t="s">
        <v>0</v>
      </c>
      <c r="H40" s="344"/>
      <c r="I40" s="344"/>
      <c r="J40" s="344"/>
      <c r="K40" s="326"/>
      <c r="L40" s="326"/>
      <c r="M40" s="326"/>
      <c r="N40" s="326"/>
    </row>
    <row r="41" spans="1:14" ht="15" customHeight="1" thickBot="1">
      <c r="A41" s="71"/>
      <c r="B41" s="71"/>
      <c r="C41" s="289" t="s">
        <v>3</v>
      </c>
      <c r="D41" s="289"/>
      <c r="E41" s="290" t="s">
        <v>4</v>
      </c>
      <c r="F41" s="287" t="s">
        <v>25</v>
      </c>
      <c r="G41" s="345" t="s">
        <v>44</v>
      </c>
      <c r="H41" s="345"/>
      <c r="I41" s="345"/>
      <c r="J41" s="345"/>
      <c r="K41" s="345" t="s">
        <v>45</v>
      </c>
      <c r="L41" s="345"/>
      <c r="M41" s="345"/>
      <c r="N41" s="345"/>
    </row>
    <row r="42" spans="1:14" ht="15.75" customHeight="1" thickBot="1">
      <c r="A42" s="71"/>
      <c r="B42" s="71"/>
      <c r="C42" s="289"/>
      <c r="D42" s="289"/>
      <c r="E42" s="290"/>
      <c r="F42" s="287"/>
      <c r="G42" s="346" t="s">
        <v>6</v>
      </c>
      <c r="H42" s="346"/>
      <c r="I42" s="346"/>
      <c r="J42" s="346"/>
      <c r="K42" s="346" t="s">
        <v>7</v>
      </c>
      <c r="L42" s="346"/>
      <c r="M42" s="346"/>
      <c r="N42" s="346"/>
    </row>
    <row r="43" spans="1:14" ht="31.5" customHeight="1" thickBot="1">
      <c r="A43" s="71"/>
      <c r="B43" s="71"/>
      <c r="C43" s="289"/>
      <c r="D43" s="289"/>
      <c r="E43" s="290"/>
      <c r="F43" s="288"/>
      <c r="G43" s="201" t="s">
        <v>8</v>
      </c>
      <c r="H43" s="164" t="s">
        <v>48</v>
      </c>
      <c r="I43" s="164" t="s">
        <v>49</v>
      </c>
      <c r="J43" s="203" t="s">
        <v>10</v>
      </c>
      <c r="K43" s="201" t="s">
        <v>8</v>
      </c>
      <c r="L43" s="164" t="s">
        <v>48</v>
      </c>
      <c r="M43" s="164" t="s">
        <v>49</v>
      </c>
      <c r="N43" s="202" t="s">
        <v>10</v>
      </c>
    </row>
    <row r="44" spans="1:14" ht="17.25" customHeight="1" thickBot="1">
      <c r="A44" s="71"/>
      <c r="B44" s="71"/>
      <c r="C44" s="291" t="s">
        <v>42</v>
      </c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3"/>
    </row>
    <row r="45" spans="1:14" ht="16.5" customHeight="1">
      <c r="A45" s="71"/>
      <c r="B45" s="71"/>
      <c r="C45" s="306" t="s">
        <v>46</v>
      </c>
      <c r="D45" s="307"/>
      <c r="E45" s="113">
        <v>50</v>
      </c>
      <c r="F45" s="115">
        <v>9</v>
      </c>
      <c r="G45" s="103">
        <v>1275</v>
      </c>
      <c r="H45" s="110">
        <v>1203</v>
      </c>
      <c r="I45" s="110">
        <f>G45/H45</f>
        <v>1.059850374064838</v>
      </c>
      <c r="J45" s="228">
        <f aca="true" t="shared" si="8" ref="J45:J54">G45*1.2</f>
        <v>1530</v>
      </c>
      <c r="K45" s="110">
        <v>1191</v>
      </c>
      <c r="L45" s="104">
        <v>1124</v>
      </c>
      <c r="M45" s="170">
        <f>K45/L45</f>
        <v>1.059608540925267</v>
      </c>
      <c r="N45" s="105">
        <f aca="true" t="shared" si="9" ref="N45:N54">K45*1.2</f>
        <v>1429.2</v>
      </c>
    </row>
    <row r="46" spans="1:14" ht="18" customHeight="1">
      <c r="A46" s="71"/>
      <c r="B46" s="71"/>
      <c r="C46" s="308"/>
      <c r="D46" s="309"/>
      <c r="E46" s="114">
        <v>65</v>
      </c>
      <c r="F46" s="116">
        <v>13</v>
      </c>
      <c r="G46" s="232">
        <v>1461</v>
      </c>
      <c r="H46" s="111">
        <v>1378</v>
      </c>
      <c r="I46" s="111">
        <f>G46/H46</f>
        <v>1.0602322206095791</v>
      </c>
      <c r="J46" s="233">
        <f t="shared" si="8"/>
        <v>1753.2</v>
      </c>
      <c r="K46" s="111">
        <v>1365</v>
      </c>
      <c r="L46" s="108">
        <v>1288</v>
      </c>
      <c r="M46" s="172">
        <f>K46/L46</f>
        <v>1.059782608695652</v>
      </c>
      <c r="N46" s="109">
        <f t="shared" si="9"/>
        <v>1638</v>
      </c>
    </row>
    <row r="47" spans="1:14" ht="16.5" customHeight="1">
      <c r="A47" s="71"/>
      <c r="B47" s="71"/>
      <c r="C47" s="308"/>
      <c r="D47" s="309"/>
      <c r="E47" s="114">
        <v>80</v>
      </c>
      <c r="F47" s="116">
        <v>17</v>
      </c>
      <c r="G47" s="232">
        <v>1923</v>
      </c>
      <c r="H47" s="111">
        <v>1814</v>
      </c>
      <c r="I47" s="111">
        <f>G47/H47</f>
        <v>1.0600882028665932</v>
      </c>
      <c r="J47" s="233">
        <f t="shared" si="8"/>
        <v>2307.6</v>
      </c>
      <c r="K47" s="111">
        <v>1797</v>
      </c>
      <c r="L47" s="108">
        <v>1695</v>
      </c>
      <c r="M47" s="172">
        <f>K47/L47</f>
        <v>1.0601769911504424</v>
      </c>
      <c r="N47" s="109">
        <f t="shared" si="9"/>
        <v>2156.4</v>
      </c>
    </row>
    <row r="48" spans="1:14" ht="16.5" customHeight="1">
      <c r="A48" s="71"/>
      <c r="B48" s="71"/>
      <c r="C48" s="308"/>
      <c r="D48" s="309"/>
      <c r="E48" s="114">
        <v>100</v>
      </c>
      <c r="F48" s="116">
        <v>25</v>
      </c>
      <c r="G48" s="232">
        <v>2692</v>
      </c>
      <c r="H48" s="111">
        <v>2540</v>
      </c>
      <c r="I48" s="111">
        <f>G48/H48</f>
        <v>1.0598425196850394</v>
      </c>
      <c r="J48" s="233">
        <f t="shared" si="8"/>
        <v>3230.4</v>
      </c>
      <c r="K48" s="111">
        <v>2515</v>
      </c>
      <c r="L48" s="108">
        <v>2373</v>
      </c>
      <c r="M48" s="172">
        <f>K48/L48</f>
        <v>1.0598398651495997</v>
      </c>
      <c r="N48" s="109">
        <f t="shared" si="9"/>
        <v>3018</v>
      </c>
    </row>
    <row r="49" spans="1:14" ht="19.5" customHeight="1" thickBot="1">
      <c r="A49" s="71"/>
      <c r="B49" s="71"/>
      <c r="C49" s="310"/>
      <c r="D49" s="311"/>
      <c r="E49" s="102">
        <v>150</v>
      </c>
      <c r="F49" s="117">
        <v>53</v>
      </c>
      <c r="G49" s="229">
        <v>4880</v>
      </c>
      <c r="H49" s="230"/>
      <c r="I49" s="230"/>
      <c r="J49" s="231">
        <f t="shared" si="8"/>
        <v>5856</v>
      </c>
      <c r="K49" s="120">
        <v>4560</v>
      </c>
      <c r="L49" s="171"/>
      <c r="M49" s="171"/>
      <c r="N49" s="107">
        <f t="shared" si="9"/>
        <v>5472</v>
      </c>
    </row>
    <row r="50" spans="1:14" ht="16.5" customHeight="1">
      <c r="A50" s="71"/>
      <c r="B50" s="71"/>
      <c r="C50" s="306" t="s">
        <v>54</v>
      </c>
      <c r="D50" s="307"/>
      <c r="E50" s="113">
        <v>50</v>
      </c>
      <c r="F50" s="115">
        <v>8.8</v>
      </c>
      <c r="G50" s="103">
        <v>1151</v>
      </c>
      <c r="H50" s="110">
        <v>1203</v>
      </c>
      <c r="I50" s="110">
        <f>G50/H50</f>
        <v>0.9567747298420615</v>
      </c>
      <c r="J50" s="228">
        <f t="shared" si="8"/>
        <v>1381.2</v>
      </c>
      <c r="K50" s="110">
        <v>1067</v>
      </c>
      <c r="L50" s="104">
        <v>1124</v>
      </c>
      <c r="M50" s="170">
        <f>K50/L50</f>
        <v>0.949288256227758</v>
      </c>
      <c r="N50" s="105">
        <f t="shared" si="9"/>
        <v>1280.3999999999999</v>
      </c>
    </row>
    <row r="51" spans="1:14" ht="18" customHeight="1">
      <c r="A51" s="71"/>
      <c r="B51" s="71"/>
      <c r="C51" s="308"/>
      <c r="D51" s="309"/>
      <c r="E51" s="114">
        <v>65</v>
      </c>
      <c r="F51" s="116">
        <v>12.8</v>
      </c>
      <c r="G51" s="232">
        <v>1337</v>
      </c>
      <c r="H51" s="111">
        <v>1378</v>
      </c>
      <c r="I51" s="111">
        <f>G51/H51</f>
        <v>0.9702467343976778</v>
      </c>
      <c r="J51" s="233">
        <f t="shared" si="8"/>
        <v>1604.3999999999999</v>
      </c>
      <c r="K51" s="111">
        <v>1241</v>
      </c>
      <c r="L51" s="108">
        <v>1288</v>
      </c>
      <c r="M51" s="172">
        <f>K51/L51</f>
        <v>0.9635093167701864</v>
      </c>
      <c r="N51" s="109">
        <f t="shared" si="9"/>
        <v>1489.2</v>
      </c>
    </row>
    <row r="52" spans="1:14" ht="16.5" customHeight="1">
      <c r="A52" s="71"/>
      <c r="B52" s="71"/>
      <c r="C52" s="308"/>
      <c r="D52" s="309"/>
      <c r="E52" s="114">
        <v>80</v>
      </c>
      <c r="F52" s="116">
        <v>16.8</v>
      </c>
      <c r="G52" s="232">
        <v>1791</v>
      </c>
      <c r="H52" s="111">
        <v>1814</v>
      </c>
      <c r="I52" s="111">
        <f>G52/H52</f>
        <v>0.9873208379272327</v>
      </c>
      <c r="J52" s="233">
        <f t="shared" si="8"/>
        <v>2149.2</v>
      </c>
      <c r="K52" s="111">
        <v>1665</v>
      </c>
      <c r="L52" s="108">
        <v>1695</v>
      </c>
      <c r="M52" s="172">
        <f>K52/L52</f>
        <v>0.9823008849557522</v>
      </c>
      <c r="N52" s="109">
        <f t="shared" si="9"/>
        <v>1998</v>
      </c>
    </row>
    <row r="53" spans="1:14" ht="16.5" customHeight="1">
      <c r="A53" s="71"/>
      <c r="B53" s="71"/>
      <c r="C53" s="308"/>
      <c r="D53" s="309"/>
      <c r="E53" s="114">
        <v>100</v>
      </c>
      <c r="F53" s="116">
        <v>23.7</v>
      </c>
      <c r="G53" s="232">
        <v>2530</v>
      </c>
      <c r="H53" s="111">
        <v>2540</v>
      </c>
      <c r="I53" s="111">
        <f>G53/H53</f>
        <v>0.9960629921259843</v>
      </c>
      <c r="J53" s="233">
        <f t="shared" si="8"/>
        <v>3036</v>
      </c>
      <c r="K53" s="111">
        <v>2352</v>
      </c>
      <c r="L53" s="108">
        <v>2373</v>
      </c>
      <c r="M53" s="172">
        <f>K53/L53</f>
        <v>0.9911504424778761</v>
      </c>
      <c r="N53" s="109">
        <f t="shared" si="9"/>
        <v>2822.4</v>
      </c>
    </row>
    <row r="54" spans="1:14" ht="19.5" customHeight="1" thickBot="1">
      <c r="A54" s="71"/>
      <c r="B54" s="71"/>
      <c r="C54" s="310"/>
      <c r="D54" s="311"/>
      <c r="E54" s="112">
        <v>150</v>
      </c>
      <c r="F54" s="249">
        <v>49.6</v>
      </c>
      <c r="G54" s="229">
        <v>4717</v>
      </c>
      <c r="H54" s="230"/>
      <c r="I54" s="230"/>
      <c r="J54" s="231">
        <f t="shared" si="8"/>
        <v>5660.4</v>
      </c>
      <c r="K54" s="120">
        <v>4397</v>
      </c>
      <c r="L54" s="171"/>
      <c r="M54" s="171"/>
      <c r="N54" s="107">
        <f t="shared" si="9"/>
        <v>5276.4</v>
      </c>
    </row>
    <row r="55" spans="1:14" ht="18.75" customHeight="1" thickBot="1">
      <c r="A55" s="71"/>
      <c r="B55" s="71"/>
      <c r="C55" s="331" t="s">
        <v>31</v>
      </c>
      <c r="D55" s="332"/>
      <c r="E55" s="337"/>
      <c r="F55" s="338"/>
      <c r="G55" s="339" t="s">
        <v>8</v>
      </c>
      <c r="H55" s="339"/>
      <c r="I55" s="339"/>
      <c r="J55" s="340"/>
      <c r="K55" s="341" t="s">
        <v>10</v>
      </c>
      <c r="L55" s="342"/>
      <c r="M55" s="342"/>
      <c r="N55" s="343"/>
    </row>
    <row r="56" spans="1:14" ht="16.5" customHeight="1">
      <c r="A56" s="71"/>
      <c r="B56" s="71"/>
      <c r="C56" s="333"/>
      <c r="D56" s="334"/>
      <c r="E56" s="250" t="s">
        <v>32</v>
      </c>
      <c r="F56" s="251">
        <v>14</v>
      </c>
      <c r="G56" s="321">
        <v>1559</v>
      </c>
      <c r="H56" s="322"/>
      <c r="I56" s="322"/>
      <c r="J56" s="323"/>
      <c r="K56" s="312">
        <f>G56*1.2</f>
        <v>1870.8</v>
      </c>
      <c r="L56" s="313"/>
      <c r="M56" s="313"/>
      <c r="N56" s="314"/>
    </row>
    <row r="57" spans="1:14" ht="18.75" customHeight="1" thickBot="1">
      <c r="A57" s="71"/>
      <c r="B57" s="71"/>
      <c r="C57" s="335"/>
      <c r="D57" s="336"/>
      <c r="E57" s="118" t="s">
        <v>33</v>
      </c>
      <c r="F57" s="119">
        <v>35</v>
      </c>
      <c r="G57" s="315">
        <v>2255</v>
      </c>
      <c r="H57" s="316"/>
      <c r="I57" s="316"/>
      <c r="J57" s="317"/>
      <c r="K57" s="318">
        <f>G57*1.2</f>
        <v>2706</v>
      </c>
      <c r="L57" s="319"/>
      <c r="M57" s="319"/>
      <c r="N57" s="320"/>
    </row>
    <row r="58" spans="3:15" s="21" customFormat="1" ht="23.25" customHeight="1" thickBot="1">
      <c r="C58" s="324" t="s">
        <v>34</v>
      </c>
      <c r="D58" s="324"/>
      <c r="E58" s="324"/>
      <c r="F58" s="324"/>
      <c r="G58" s="324"/>
      <c r="H58" s="324"/>
      <c r="I58" s="324"/>
      <c r="J58" s="324"/>
      <c r="K58" s="324"/>
      <c r="L58" s="324"/>
      <c r="M58" s="324"/>
      <c r="N58" s="324"/>
      <c r="O58" s="1"/>
    </row>
    <row r="59" spans="3:14" ht="15.75" customHeight="1">
      <c r="C59" s="261" t="s">
        <v>52</v>
      </c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</row>
    <row r="60" spans="3:14" ht="13.5" customHeight="1">
      <c r="C60" s="261" t="s">
        <v>51</v>
      </c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</row>
    <row r="61" spans="3:14" ht="13.5" customHeight="1">
      <c r="C61" s="294" t="s">
        <v>35</v>
      </c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</row>
    <row r="62" spans="3:14" ht="12.75">
      <c r="C62" s="294"/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294"/>
    </row>
    <row r="63" spans="3:14" ht="7.5" customHeight="1">
      <c r="C63" s="294"/>
      <c r="D63" s="294"/>
      <c r="E63" s="294"/>
      <c r="F63" s="294"/>
      <c r="G63" s="294"/>
      <c r="H63" s="294"/>
      <c r="I63" s="294"/>
      <c r="J63" s="294"/>
      <c r="K63" s="294"/>
      <c r="L63" s="294"/>
      <c r="M63" s="294"/>
      <c r="N63" s="294"/>
    </row>
    <row r="64" ht="12.75">
      <c r="E64"/>
    </row>
  </sheetData>
  <sheetProtection selectLockedCells="1" selectUnlockedCells="1"/>
  <mergeCells count="37">
    <mergeCell ref="E55:F55"/>
    <mergeCell ref="G55:J55"/>
    <mergeCell ref="K55:N55"/>
    <mergeCell ref="G40:N40"/>
    <mergeCell ref="G41:J41"/>
    <mergeCell ref="K41:N41"/>
    <mergeCell ref="G42:J42"/>
    <mergeCell ref="K42:N42"/>
    <mergeCell ref="K6:N6"/>
    <mergeCell ref="G8:N8"/>
    <mergeCell ref="C9:D11"/>
    <mergeCell ref="E9:E11"/>
    <mergeCell ref="F9:F11"/>
    <mergeCell ref="G9:J9"/>
    <mergeCell ref="K9:N9"/>
    <mergeCell ref="G10:J10"/>
    <mergeCell ref="K10:N10"/>
    <mergeCell ref="C45:D49"/>
    <mergeCell ref="C59:N59"/>
    <mergeCell ref="C60:N60"/>
    <mergeCell ref="K56:N56"/>
    <mergeCell ref="G57:J57"/>
    <mergeCell ref="K57:N57"/>
    <mergeCell ref="G56:J56"/>
    <mergeCell ref="C58:N58"/>
    <mergeCell ref="C50:D54"/>
    <mergeCell ref="C55:D57"/>
    <mergeCell ref="F41:F43"/>
    <mergeCell ref="C41:D43"/>
    <mergeCell ref="E41:E43"/>
    <mergeCell ref="C44:N44"/>
    <mergeCell ref="C61:N63"/>
    <mergeCell ref="D12:N12"/>
    <mergeCell ref="C13:D19"/>
    <mergeCell ref="E30:N30"/>
    <mergeCell ref="C31:D36"/>
    <mergeCell ref="C38:D39"/>
  </mergeCells>
  <printOptions horizontalCentered="1"/>
  <pageMargins left="0.24027777777777778" right="0.27569444444444446" top="0.1701388888888889" bottom="0.19652777777777777" header="0.5118055555555555" footer="0.5118055555555555"/>
  <pageSetup fitToHeight="1" fitToWidth="1" horizontalDpi="300" verticalDpi="3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HP</cp:lastModifiedBy>
  <cp:lastPrinted>2020-06-09T08:04:05Z</cp:lastPrinted>
  <dcterms:created xsi:type="dcterms:W3CDTF">2020-06-09T09:58:05Z</dcterms:created>
  <dcterms:modified xsi:type="dcterms:W3CDTF">2020-06-10T08:30:49Z</dcterms:modified>
  <cp:category/>
  <cp:version/>
  <cp:contentType/>
  <cp:contentStatus/>
</cp:coreProperties>
</file>